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БЮДЖЕТА'!$6:$6</definedName>
  </definedNames>
  <calcPr fullCalcOnLoad="1"/>
</workbook>
</file>

<file path=xl/sharedStrings.xml><?xml version="1.0" encoding="utf-8"?>
<sst xmlns="http://schemas.openxmlformats.org/spreadsheetml/2006/main" count="2638" uniqueCount="518">
  <si>
    <t>#Н/Д</t>
  </si>
  <si>
    <t xml:space="preserve">    Городская Дума г.Глазова</t>
  </si>
  <si>
    <t>930</t>
  </si>
  <si>
    <t>0000</t>
  </si>
  <si>
    <t>000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</si>
  <si>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</si>
  <si>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</si>
  <si>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 (гор.бюджет)</t>
  </si>
  <si>
    <t>0020380</t>
  </si>
  <si>
    <t xml:space="preserve">            Выполнение функций органами местного самоуправления</t>
  </si>
  <si>
    <t>500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</si>
  <si>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</si>
  <si>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</si>
  <si>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 (гор.бюджет)</t>
  </si>
  <si>
    <t>0020480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</si>
  <si>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</si>
  <si>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</si>
  <si>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Субвенции на организацию социальной поддержки детей-сирот и детей, оставшихся без попечения родителей</t>
  </si>
  <si>
    <t>5210218</t>
  </si>
  <si>
    <t xml:space="preserve">        Социальное обеспечение населения</t>
  </si>
  <si>
    <t>1003</t>
  </si>
  <si>
    <t xml:space="preserve">          Оказание других видов социальной помощи (социальные гарантии)</t>
  </si>
  <si>
    <t>5058681</t>
  </si>
  <si>
    <t xml:space="preserve">            Социальные выплаты</t>
  </si>
  <si>
    <t>005</t>
  </si>
  <si>
    <t xml:space="preserve">    Управление здравоохранения Администрации г.Глазова</t>
  </si>
  <si>
    <t>955</t>
  </si>
  <si>
    <t xml:space="preserve">        Благоустройство</t>
  </si>
  <si>
    <t>0503</t>
  </si>
  <si>
    <t xml:space="preserve">          Прочие мероприятия по благоустройству (премирование по итогам республиканского конкурса "Самый благоустроенный населенный пункт в Удмуртской Республике")</t>
  </si>
  <si>
    <t>6000591</t>
  </si>
  <si>
    <t xml:space="preserve">        Профессиональная подготовка, переподготовка и повышение квалификации</t>
  </si>
  <si>
    <t>0705</t>
  </si>
  <si>
    <t xml:space="preserve">          Переподготовка и повышение квалификации кадров (гор.бюджт)</t>
  </si>
  <si>
    <t>4297880</t>
  </si>
  <si>
    <t xml:space="preserve">        Молодежная политика и оздоровление детей</t>
  </si>
  <si>
    <t>0707</t>
  </si>
  <si>
    <t xml:space="preserve">          Оздоровление детей (загородные лагеря)</t>
  </si>
  <si>
    <t>4320280</t>
  </si>
  <si>
    <t xml:space="preserve">            Выполнение функций бюджетными учреждениями</t>
  </si>
  <si>
    <t>001</t>
  </si>
  <si>
    <t xml:space="preserve">          Мероприятия по организации отдыха детей в каникулярное время в загородных стационарных детских оздоровительных лагерях</t>
  </si>
  <si>
    <t>4320290</t>
  </si>
  <si>
    <t xml:space="preserve">        Стационарная медицинская помощь</t>
  </si>
  <si>
    <t>0901</t>
  </si>
  <si>
    <t xml:space="preserve">          Реализация региональной программы модернизации здравоохранения Удмуртской Республики в части укрепления материально технической базы медицинских учреждений, осуществляемая за счет средств бюджета Федерального фонда обязательного медицинского страхования(капитальный ремонт блока интенсивной терапии сосудистого центра МУЗ "ГБ №1" )</t>
  </si>
  <si>
    <t>0961190</t>
  </si>
  <si>
    <t xml:space="preserve">          Строительство объектов общегражданского назначения (капитальный ремонт полов в Акушерском корпусе центральной районной больницы в городе Глазове)</t>
  </si>
  <si>
    <t>1020271</t>
  </si>
  <si>
    <t xml:space="preserve">            Бюджетные инвестиции</t>
  </si>
  <si>
    <t>003</t>
  </si>
  <si>
    <t xml:space="preserve">          Строительство объектов общегражданского назначения (капитальный ремонт бактериологической лаборатории МУЗ ГБ №1)</t>
  </si>
  <si>
    <t>1020272</t>
  </si>
  <si>
    <t xml:space="preserve">          Строительство объектов общегражданского назначения (капитальный ремонт блока интенсивной терапии сосудистого центра МУЗ ГБ № 1)</t>
  </si>
  <si>
    <t>1020273</t>
  </si>
  <si>
    <t xml:space="preserve">          Строительство объектов общегражданского назначения (капитальный ремонт детского инфекционного корпуса МУЗ ЦРБ)</t>
  </si>
  <si>
    <t>1020276</t>
  </si>
  <si>
    <t xml:space="preserve">          Строительство объектов общегражданского назначения (капитальный ремонт взрослого инфекционного корпуса МУЗ ЦРБ)</t>
  </si>
  <si>
    <t>1020277</t>
  </si>
  <si>
    <t xml:space="preserve">          Сторительство объектов общегражданского назначения (капитальный ремонт хирургического корпуса МУЗ ЦРБ)</t>
  </si>
  <si>
    <t>1020278</t>
  </si>
  <si>
    <t xml:space="preserve">          Больницы (горбюджет)</t>
  </si>
  <si>
    <t>4709980</t>
  </si>
  <si>
    <t xml:space="preserve">          Больницы ( Мероприятия по подготовке учреждений социальной сферы к отопительному сезону)</t>
  </si>
  <si>
    <t>4709982</t>
  </si>
  <si>
    <t xml:space="preserve">          Реализация государственных функций в области здравоохранения (медикаменты для оказания скорой неотложной медицинской помощи детям, находящимся в детских загородных оздоровительных учреждениях)</t>
  </si>
  <si>
    <t>4859701</t>
  </si>
  <si>
    <t xml:space="preserve">          Субвенция на организацию оказания специализированной медицинаской помощи в кожно-венерологических, туберкулезных, психоневрологических диспансерах и других специализированных медицинских учреждениях (ПНД, ПТД)</t>
  </si>
  <si>
    <t>5210205</t>
  </si>
  <si>
    <t xml:space="preserve">        Амбулаторная помощь</t>
  </si>
  <si>
    <t>0902</t>
  </si>
  <si>
    <t xml:space="preserve">          Строительство объектов общегражданского назначения (капитальный ремонт детской поликлиники МУЗ ГБ № 1)</t>
  </si>
  <si>
    <t>1020274</t>
  </si>
  <si>
    <t xml:space="preserve">          Строительство объектов общегражданского назначения (капитальный ремонт взрослой поликлиники МУЗ ГБ № 1)</t>
  </si>
  <si>
    <t>1020275</t>
  </si>
  <si>
    <t xml:space="preserve">          Строительтсво объектов общегражданского назначения (капитальный ремонт офиса врачей общей практики МУЗ ЦРБ по ул.70 лет Октября,3)</t>
  </si>
  <si>
    <t>1020279</t>
  </si>
  <si>
    <t xml:space="preserve">          Поликлиники, амбулатории (горбюджет)</t>
  </si>
  <si>
    <t>4719980</t>
  </si>
  <si>
    <t xml:space="preserve">          Субвенции на обеспечение детей в возрасте до трех лет по заключению врачей полноценным питанием, в том числе через специальные пункты питания и магазины, если среднедушевой доход семьи не превышает величины прожиточного минимума, установленной в Удмуртской Республике</t>
  </si>
  <si>
    <t>5210221</t>
  </si>
  <si>
    <t xml:space="preserve">          Социальная поддержка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22.06.1941г. по 09.05.1945г.не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реабилитированных лиц и лиц, признанныхпострадавшими от политических репрессий</t>
  </si>
  <si>
    <t>5210222</t>
  </si>
  <si>
    <t xml:space="preserve">        Медицинская помощь в дневных стационарах всех типов</t>
  </si>
  <si>
    <t>0903</t>
  </si>
  <si>
    <t xml:space="preserve">        Скорая медицинская помощь</t>
  </si>
  <si>
    <t>0904</t>
  </si>
  <si>
    <t xml:space="preserve">         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</si>
  <si>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5201800</t>
  </si>
  <si>
    <t xml:space="preserve">        Другие вопросы в области здравоохранения</t>
  </si>
  <si>
    <t>0909</t>
  </si>
  <si>
    <t xml:space="preserve">          Централизованные бухгалтерии (гор.бюджет)</t>
  </si>
  <si>
    <t>4529980</t>
  </si>
  <si>
    <t>4859706</t>
  </si>
  <si>
    <t xml:space="preserve">          Мероприятия в области здравоохранения, спорта и физической культуры (бесплатные медикаменты)</t>
  </si>
  <si>
    <t>4859780</t>
  </si>
  <si>
    <t xml:space="preserve">          Субвенции на социальную поддержку и социальное обслуживание детей-сирот и детей, оставшихся без попечения родителей, находящихся в домах ребенка</t>
  </si>
  <si>
    <t>5210214</t>
  </si>
  <si>
    <t xml:space="preserve">          Программа "Профилактика всех видов химической зависимости в молодежной среде, предупреждение распространения заболевания,вызываемого вирусом иммунодефицита человека (ВИЧ - инфекции) в городе Глазове на 2010-2013 годы"</t>
  </si>
  <si>
    <t>7950400</t>
  </si>
  <si>
    <t xml:space="preserve">            Мероприятия в области здравоохранения, спорта и физической культуры, туризма</t>
  </si>
  <si>
    <t>079</t>
  </si>
  <si>
    <t xml:space="preserve">          Программа "Неотложные меры по обеспечению врачебными кадрами учреждений здравоохранения в городе Глазове на  2010-2013 годы"</t>
  </si>
  <si>
    <t>7952100</t>
  </si>
  <si>
    <t xml:space="preserve">          Программа "Развитие донорства крови и ее компонентов на 2010-2014 годы"</t>
  </si>
  <si>
    <t>7952200</t>
  </si>
  <si>
    <t xml:space="preserve">          Программа "Искусственная почка на 2010-2012 годы"</t>
  </si>
  <si>
    <t>7952300</t>
  </si>
  <si>
    <t xml:space="preserve">          Программа "Неотложные меры по борьбе с туберкулезом в городе Глазове на 2010-2012 годы"</t>
  </si>
  <si>
    <t>7952700</t>
  </si>
  <si>
    <t xml:space="preserve">          Городская целевая программа  организации системы  телемедицинских  и информационных коммуникаций лечебно-профилактических учреждений города на базе "Территориального телемедицинского центра МУЗ "Городская больница №1" на 2010-2014 годы</t>
  </si>
  <si>
    <t>7953100</t>
  </si>
  <si>
    <t>0910</t>
  </si>
  <si>
    <t xml:space="preserve">          Субвенция по предоставлению мер социальной поддержки многодетным семьям и учету (регистрации) многодетных семей</t>
  </si>
  <si>
    <t>5210209</t>
  </si>
  <si>
    <t xml:space="preserve">    Управление культуры и молодежной политики Администрации г.Глазова</t>
  </si>
  <si>
    <t>957</t>
  </si>
  <si>
    <t xml:space="preserve">        Другие общегосударственные вопросы</t>
  </si>
  <si>
    <t>0113</t>
  </si>
  <si>
    <t xml:space="preserve">          Реализация госфункций, связанных с общегосударственным управлением  (общегородские мероприятия)</t>
  </si>
  <si>
    <t>0920381</t>
  </si>
  <si>
    <t xml:space="preserve">        Общеэкономические вопросы</t>
  </si>
  <si>
    <t>0401</t>
  </si>
  <si>
    <t xml:space="preserve">          Выполнение других обязательств государства (организация общественных работ в рамках подготовки празднования 66-годовщины Победы УГСЗН УР)</t>
  </si>
  <si>
    <t>0920304</t>
  </si>
  <si>
    <t xml:space="preserve">        Общее образование</t>
  </si>
  <si>
    <t>0702</t>
  </si>
  <si>
    <t xml:space="preserve">          Учреждения по внешкольной работе с детьми (горбюджет)</t>
  </si>
  <si>
    <t>4239980</t>
  </si>
  <si>
    <t xml:space="preserve">          Учреждения по внешкольной работе с детьми (Мероприятия по подготовке учреждений социальной сферы к отопительному сезону)</t>
  </si>
  <si>
    <t>4239982</t>
  </si>
  <si>
    <t xml:space="preserve">          Обеспечение деятельности подведомственных  учреждений</t>
  </si>
  <si>
    <t>4319980</t>
  </si>
  <si>
    <t xml:space="preserve">          Обеспечение деятельности подведомственных учреждений. ( Мероприятия по подготовке учреждений социальной сферы к отопительному сезону )</t>
  </si>
  <si>
    <t>4319982</t>
  </si>
  <si>
    <t xml:space="preserve">          Мероприятия по организации трудоустройства подростков и молодежи в летний период</t>
  </si>
  <si>
    <t>4320294</t>
  </si>
  <si>
    <t xml:space="preserve">            Выполнение функций государственными органами</t>
  </si>
  <si>
    <t>012</t>
  </si>
  <si>
    <t xml:space="preserve">          Программа "Молодежь города Глазова  на 2010-2013 годы"</t>
  </si>
  <si>
    <t>7950100</t>
  </si>
  <si>
    <t xml:space="preserve">            Проведение оздоровительных и других мероприятий для детей и молодежи</t>
  </si>
  <si>
    <t>447</t>
  </si>
  <si>
    <t xml:space="preserve">          Программа "Профилактика нецензурной ,ненормативной лексики на территории города Глазова на 2009-2011 годы"</t>
  </si>
  <si>
    <t>7951000</t>
  </si>
  <si>
    <t xml:space="preserve">          Программа "Патриотическое воспитание молодежи города Глазова на 2010-2014 годы"</t>
  </si>
  <si>
    <t>7952500</t>
  </si>
  <si>
    <t xml:space="preserve">        Культура</t>
  </si>
  <si>
    <t>0801</t>
  </si>
  <si>
    <t xml:space="preserve">          Дворцы и дома культуры (горбюджет)</t>
  </si>
  <si>
    <t>4409980</t>
  </si>
  <si>
    <t xml:space="preserve">          Дворцы и дома культуры ( Мероприятия по подготовке учреждений социальной сферы к отопительному сезону)</t>
  </si>
  <si>
    <t>4409982</t>
  </si>
  <si>
    <t xml:space="preserve">          Музеи (горбюджет)</t>
  </si>
  <si>
    <t>4419980</t>
  </si>
  <si>
    <t xml:space="preserve">          Библиотеки (горбюджет)</t>
  </si>
  <si>
    <t>4429980</t>
  </si>
  <si>
    <t xml:space="preserve">          Библиотеки (Мероприятия по подготовке учреждений социальной сферы к отопительному сезону)</t>
  </si>
  <si>
    <t>4429982</t>
  </si>
  <si>
    <t xml:space="preserve">          Театры (горбюджет)</t>
  </si>
  <si>
    <t>4439980</t>
  </si>
  <si>
    <t xml:space="preserve">        Другие вопросы в области культуры, кинематографии</t>
  </si>
  <si>
    <t>0804</t>
  </si>
  <si>
    <t xml:space="preserve">          Централизованные бухгалтерии (Мероприятия по подготовке учреждений социальной сферы к отопительному сезону)</t>
  </si>
  <si>
    <t>4529982</t>
  </si>
  <si>
    <t xml:space="preserve">          Программа "Модернизация муниципальных библиотек города Глазова на 2010-2012 годы"</t>
  </si>
  <si>
    <t>7951700</t>
  </si>
  <si>
    <t xml:space="preserve">            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</si>
  <si>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</si>
  <si>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          Программа "Пожарная безопасность учреждений культуры города Глазова 2010-2012 годы"</t>
  </si>
  <si>
    <t>7951800</t>
  </si>
  <si>
    <t xml:space="preserve">          Программа "Памятники города Глазова - историческая и культурная ценность на 2010-2012 годы"</t>
  </si>
  <si>
    <t>7953000</t>
  </si>
  <si>
    <t xml:space="preserve">          Программа "Национально-культурное развитие  города Глазова"</t>
  </si>
  <si>
    <t>7953400</t>
  </si>
  <si>
    <t xml:space="preserve">          Программа "Социальная поддержка населения города Глазова на 2010-2011 годы"</t>
  </si>
  <si>
    <t>7950600</t>
  </si>
  <si>
    <t xml:space="preserve">            Мероприятия в области социальной политики</t>
  </si>
  <si>
    <t>068</t>
  </si>
  <si>
    <t xml:space="preserve">        Другие вопросы в области физической культуры и спорта</t>
  </si>
  <si>
    <t>1105</t>
  </si>
  <si>
    <t xml:space="preserve">          Республиканская целевая программа "Формирование здорового образа жизни, развитие физической культуры и спорта в Удмуртской Республике на 2010 - 2014 годы"</t>
  </si>
  <si>
    <t>5226900</t>
  </si>
  <si>
    <t xml:space="preserve">            Иные межбюджетные трансферты</t>
  </si>
  <si>
    <t>017</t>
  </si>
  <si>
    <t xml:space="preserve">    Администрация муниципального образования "Город Глазов"</t>
  </si>
  <si>
    <t>960</t>
  </si>
  <si>
    <t xml:space="preserve">          Центральный аппарат (Мероприятия по подготовке учреждений к отопительному сезону)</t>
  </si>
  <si>
    <t>0020482</t>
  </si>
  <si>
    <t xml:space="preserve">          Глава местной администрации (гор.бюджет)</t>
  </si>
  <si>
    <t>0020880</t>
  </si>
  <si>
    <t xml:space="preserve">          Субвенции по созданию и организации деятельности комиссий по делам несовершеннолетних и защите их прав</t>
  </si>
  <si>
    <t>5210210</t>
  </si>
  <si>
    <t xml:space="preserve">          Субвенции на осуществление отдельных государственных полномочий в области архивного дела</t>
  </si>
  <si>
    <t>5210211</t>
  </si>
  <si>
    <t xml:space="preserve">          Субвенция на обеспечение предоставления гражданам субсидий на оплату жилого помещения и коммунальных услуг</t>
  </si>
  <si>
    <t>5210215</t>
  </si>
  <si>
    <t xml:space="preserve">          Субвенции на организацию опеки и попечительства в отношении несовершеннолетних</t>
  </si>
  <si>
    <t>5210219</t>
  </si>
  <si>
    <t xml:space="preserve">          Субвенции на обеспечение исполнения отдельных государственных полномочий РФ по предоставлению мер социальной поддержки по обеспечению жильем ветеранов, инвалидов и семей, имеющих детей-инвалидов</t>
  </si>
  <si>
    <t>5210226</t>
  </si>
  <si>
    <t xml:space="preserve">          Республиканская целевая программа "Административная реформа в Удмуртской Республикуе  на 2010-2012 годы"</t>
  </si>
  <si>
    <t>5224800</t>
  </si>
  <si>
    <t xml:space="preserve">        Судебная система</t>
  </si>
  <si>
    <t>0105</t>
  </si>
  <si>
    <t xml:space="preserve">      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</si>
  <si>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</si>
  <si>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Резервные фонды</t>
  </si>
  <si>
    <t>0111</t>
  </si>
  <si>
    <t xml:space="preserve">          Резервные фонды местных администраций (гор.бюджет)</t>
  </si>
  <si>
    <t>0700580</t>
  </si>
  <si>
    <t xml:space="preserve">          Мероприятия в рамках административной реформы</t>
  </si>
  <si>
    <t>0011300</t>
  </si>
  <si>
    <t xml:space="preserve">          Государственная регистрация актов гражданского состояния</t>
  </si>
  <si>
    <t>0013800</t>
  </si>
  <si>
    <t xml:space="preserve">          Осуществление полномочий по подготовке проведения статистических переписей</t>
  </si>
  <si>
    <t>0014300</t>
  </si>
  <si>
    <t xml:space="preserve">          Обеспечение деятельности подведомственных учреждений (МУ "ГБИ")</t>
  </si>
  <si>
    <t>0029980</t>
  </si>
  <si>
    <t xml:space="preserve">          Оценка недвижимости , признание прав и регулирование отношений по госудасртвенной и муниципальной собственности (гор.бюджет)</t>
  </si>
  <si>
    <t>0900280</t>
  </si>
  <si>
    <t xml:space="preserve">          Реализация госфункций, связанных с общегосударственным  управлением (городские стипендии)</t>
  </si>
  <si>
    <t>0920380</t>
  </si>
  <si>
    <t xml:space="preserve">          Реализация  госфункций, связанных с общегосударственным управлением (общественные организации)</t>
  </si>
  <si>
    <t>0920382</t>
  </si>
  <si>
    <t xml:space="preserve">          Реализация государственных функций, связанных с общегосудартсвенным управлением (Муниципальное автономное учреждение "Многофункциональный центр предоставления государственных и муниципальных услуг" муниципального образования "Город Глазов" )</t>
  </si>
  <si>
    <t>0920384</t>
  </si>
  <si>
    <t xml:space="preserve">          Реализация госфункций (горбюджет) госпошлина</t>
  </si>
  <si>
    <t>0920385</t>
  </si>
  <si>
    <t xml:space="preserve">          Реализ.гос.функц., связ. с общ. гос. упр. (горбюджет)  прочие</t>
  </si>
  <si>
    <t>0920387</t>
  </si>
  <si>
    <t>0114</t>
  </si>
  <si>
    <t xml:space="preserve">        Органы внутренних дел</t>
  </si>
  <si>
    <t>0302</t>
  </si>
  <si>
    <t xml:space="preserve">          Субсидии на обеспечение деятельности медицинских вытрезвителей на территории Удмуртской Республики</t>
  </si>
  <si>
    <t>5210103</t>
  </si>
  <si>
    <t xml:space="preserve">            Функционирование органов в сфере национальной безопасности, правоохранительной деятельности и обороны</t>
  </si>
  <si>
    <t>014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</si>
  <si>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</si>
  <si>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</si>
  <si>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Мероприятия по ЧС (Муниципальное автономное учреждение  "Информационно-расчетный центр города Глазова")</t>
  </si>
  <si>
    <t>2180180</t>
  </si>
  <si>
    <t xml:space="preserve">          Предупреждение и ликвидация черезвычайных ситуаций и стихийных бедствий природного и техногенного характера (горбюджет)</t>
  </si>
  <si>
    <t>2180181</t>
  </si>
  <si>
    <t xml:space="preserve">          Мероприятия по гражданской обороне (горбюджет)</t>
  </si>
  <si>
    <t>2190180</t>
  </si>
  <si>
    <t xml:space="preserve">          Программа "Предупреждение и ликвидация чрезвычайных ситуаций природного и техногенного характера и обеспечение первичных мер пожарной безопасности на 2010-2012 годы"</t>
  </si>
  <si>
    <t>7950700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</si>
  <si>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</si>
  <si>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</si>
  <si>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Расходы на реализацию других функций связанных с обеспечением национальной безопастности и правоохранительной деятельности (военкомат)</t>
  </si>
  <si>
    <t>2470080</t>
  </si>
  <si>
    <t xml:space="preserve">          Программа по усилению борьбы с преступностью, обеспечению общественной безопастности и профилактике правонарушений, терроризма и экстремизма  в городе Глазове на 2010-2011 годы</t>
  </si>
  <si>
    <t>7950300</t>
  </si>
  <si>
    <t xml:space="preserve">        Другие вопросы в области национальной экономики</t>
  </si>
  <si>
    <t>0412</t>
  </si>
  <si>
    <t xml:space="preserve">          Республиканская целевая программа развития малого и среднего предпринимательства в Удмуртской Республике на 2009 - 2013 годы</t>
  </si>
  <si>
    <t>5221700</t>
  </si>
  <si>
    <t xml:space="preserve">          Программа "Поддержка и развитие малого и среднего предпринимательства в городе Глазове на 2010-2012 годы"</t>
  </si>
  <si>
    <t>7950200</t>
  </si>
  <si>
    <t xml:space="preserve">        Жилищное хозяйство</t>
  </si>
  <si>
    <t>0501</t>
  </si>
  <si>
    <t xml:space="preserve">          обеспечение мероприятий по переселению граждан  из аварийного жилищного фонда за счет средств, поступивших от государственной корпорации Фонд содействия реформированию ЖКХ</t>
  </si>
  <si>
    <t>0980102</t>
  </si>
  <si>
    <t xml:space="preserve">          Мероприятия по переселению граждан из аварийного жилья за счет республиканского бюджета</t>
  </si>
  <si>
    <t>0980202</t>
  </si>
  <si>
    <t xml:space="preserve">          Программа "Переселение граждан из аварийного жилого фонда на территории города Глазова на 2010-2011 годы"</t>
  </si>
  <si>
    <t>7951100</t>
  </si>
  <si>
    <t xml:space="preserve">          Программа "Обеспечение жильем молодых семей  города Глазова на 2011-2012 годы"</t>
  </si>
  <si>
    <t>7951300</t>
  </si>
  <si>
    <t xml:space="preserve">        Коммунальное хозяйство</t>
  </si>
  <si>
    <t>0502</t>
  </si>
  <si>
    <t xml:space="preserve">          Строительство объектов общегражданского назначения (электроснабжение микрорайона индивидуальной жилищной застройки "Сыга")</t>
  </si>
  <si>
    <t>1020293</t>
  </si>
  <si>
    <t xml:space="preserve">          РЦП "Газификация УР на 2005-2009г.г."</t>
  </si>
  <si>
    <t>5222290</t>
  </si>
  <si>
    <t xml:space="preserve">        Дошкольное образование</t>
  </si>
  <si>
    <t>0701</t>
  </si>
  <si>
    <t xml:space="preserve">          Муниципальные дошкольные образовательные учреждения (горбюджет) (МАУ "Здоровое питание")</t>
  </si>
  <si>
    <t>4209981</t>
  </si>
  <si>
    <t xml:space="preserve">          Школы (горбюджет) (МАУ "Здоровое питание")</t>
  </si>
  <si>
    <t>4219981</t>
  </si>
  <si>
    <t xml:space="preserve">        Другие вопросы в области образования</t>
  </si>
  <si>
    <t>0709</t>
  </si>
  <si>
    <t xml:space="preserve">          Субвенция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</si>
  <si>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4360109</t>
  </si>
  <si>
    <t xml:space="preserve">          Больницы (горбюджет) (МАУ "Здоровое питание")</t>
  </si>
  <si>
    <t>4709981</t>
  </si>
  <si>
    <t xml:space="preserve">          Обеспеч.деят-ти подвед-х учреждений (горбюджет) (МАУ "МедАвто")</t>
  </si>
  <si>
    <t>4699980</t>
  </si>
  <si>
    <t xml:space="preserve">        Пенсионное обеспечение</t>
  </si>
  <si>
    <t>1001</t>
  </si>
  <si>
    <t xml:space="preserve">          Доплаты к пенсии гос. служащих субъектов РФ и муниципальных служащих</t>
  </si>
  <si>
    <t>4910180</t>
  </si>
  <si>
    <t xml:space="preserve">        Социальное обслуживание населения</t>
  </si>
  <si>
    <t>1002</t>
  </si>
  <si>
    <t xml:space="preserve">          Учреждения социального обслуживания населения (ЦСО, Семья) (Мероприятия по подготовке учреждений социальной сферы к отопительному зезону)</t>
  </si>
  <si>
    <t>5089982</t>
  </si>
  <si>
    <t xml:space="preserve">          Субвенция в сфере социального обслуживания населения</t>
  </si>
  <si>
    <t>5210202</t>
  </si>
  <si>
    <t xml:space="preserve">          Под/пр "Обеспечение жильем молодых семей" (федер.средства)</t>
  </si>
  <si>
    <t>1040290</t>
  </si>
  <si>
    <t xml:space="preserve">          Под/пр "Обеспечение жильем молодых семей" (республиканские средства)</t>
  </si>
  <si>
    <t>1040291</t>
  </si>
  <si>
    <t xml:space="preserve">          Обеспечение жильем нуждающихся в улучшении жилищных условий отдельных категорий граждан, установленных Федеральным законом "О ветеранах", в соответствии с Указом Президента Российской Федерации от 7 мая 2008 года № 714  "Об обеспечении жильем ветеранов Великой Отечественной войны 1941-1945 годов"</t>
  </si>
  <si>
    <t>5053401</t>
  </si>
  <si>
    <t xml:space="preserve">          Субвенция по осуществлению федеральных полномочий по обеспечению жильем отдельных категорий граждан, установленных Федеральным законом от 12 января 1995 года №5-ФЗ "О ветеранах" и Федеральным законом  от 24ноября 1995 №181-ФЗ "О социальной защите инвалидов в Российской Федерации"</t>
  </si>
  <si>
    <t>5053402</t>
  </si>
  <si>
    <t xml:space="preserve">          Субвенции на обеспечение жилой площадью детей-сирот и детей, оставшихся без попечения родителей, а также лиц из числа детей сирот и детей, оставшихся без попечения родителей</t>
  </si>
  <si>
    <t>5053600</t>
  </si>
  <si>
    <t xml:space="preserve">          Оказание других видов социальной помощи (гордской бюджет)</t>
  </si>
  <si>
    <t>5058680</t>
  </si>
  <si>
    <t xml:space="preserve">          Оказание других видов социальной помощи  ( МУ СЗН ЦСО г.Глазова)</t>
  </si>
  <si>
    <t>5058690</t>
  </si>
  <si>
    <t xml:space="preserve">          Оказание других видов социальной помощи ( Администрация города Глазова)</t>
  </si>
  <si>
    <t>5058691</t>
  </si>
  <si>
    <t xml:space="preserve">          Субвенция на представление субсидии на стоительство, реконструкцию, капитальный ремонт и приобретение жилых помещений для малоимущих многодетных семей, нуждающихся в улучшении жилищных условий</t>
  </si>
  <si>
    <t>5210224</t>
  </si>
  <si>
    <t xml:space="preserve">        Охрана семьи и детства</t>
  </si>
  <si>
    <t>1004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</si>
  <si>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</si>
  <si>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</si>
  <si>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Субвенции на материальное обеспечение приемной семьи</t>
  </si>
  <si>
    <t>5201310</t>
  </si>
  <si>
    <t xml:space="preserve">          Субвенции на выплату денежных средств опекуну (попечителю) на содержание детей, находящихся под опекой (попечительством)</t>
  </si>
  <si>
    <t>5201320</t>
  </si>
  <si>
    <t xml:space="preserve">        Другие вопросы в области социальной политики</t>
  </si>
  <si>
    <t>1006</t>
  </si>
  <si>
    <t xml:space="preserve">          Республиканская целевая программа "Доступная среда на 2011-2015 годы"</t>
  </si>
  <si>
    <t>5227000</t>
  </si>
  <si>
    <t xml:space="preserve">        Физическая культура</t>
  </si>
  <si>
    <t>1101</t>
  </si>
  <si>
    <t xml:space="preserve">          МУ СКК "Прогресс" (Мероприятия по подготовке учреждений социальной сферы к отопительному сезону)</t>
  </si>
  <si>
    <t>4878280</t>
  </si>
  <si>
    <t xml:space="preserve">          МУ СКК "Прогресс" (плав.бассеин) (Мероприятия по подготовке учреждений социальной сферы к отопительному сезону)</t>
  </si>
  <si>
    <t>4878282</t>
  </si>
  <si>
    <t xml:space="preserve">          Муниципальное учреждение спортивно культурный комплекс "Прогресс"</t>
  </si>
  <si>
    <t>4879980</t>
  </si>
  <si>
    <t xml:space="preserve">          Муниципальное учреждение спортивно культурный комплекс "Прогресс" (плавательный бассеин)</t>
  </si>
  <si>
    <t>4879982</t>
  </si>
  <si>
    <t xml:space="preserve">          Муниципальное учреждение спотивно-культурный комплекс "Прогресс" (технические виды спорта)</t>
  </si>
  <si>
    <t>4879983</t>
  </si>
  <si>
    <t xml:space="preserve">          Физкультурно-оздоровительная работа и спортивные мероприятия "Городские спортивные мероприятия" (город.бюджет)</t>
  </si>
  <si>
    <t>5129780</t>
  </si>
  <si>
    <t xml:space="preserve">          Программа "Развитие хоккея в городе Глазове в 2011-2012 годах"</t>
  </si>
  <si>
    <t>7953200</t>
  </si>
  <si>
    <t xml:space="preserve">    Управление жилищно-коммунального хозяйства Администрации г.Глазова</t>
  </si>
  <si>
    <t>961</t>
  </si>
  <si>
    <t xml:space="preserve">          Бюджетные инвестиции в объекты капитального строительства собственности муниципальных образований</t>
  </si>
  <si>
    <t>1020102</t>
  </si>
  <si>
    <t xml:space="preserve">        Дорожное хозяйство</t>
  </si>
  <si>
    <t>0409</t>
  </si>
  <si>
    <t xml:space="preserve">          Ремонт и содержание федеральных автомобильных дорог</t>
  </si>
  <si>
    <t>3150102</t>
  </si>
  <si>
    <t xml:space="preserve">          обеспечение мероприятий по капитальному ремонту многоквартирных домов за счет средств, поступивших от государтсвенной корпорации Фонд содействия реформирования ЖКХ</t>
  </si>
  <si>
    <t>0980101</t>
  </si>
  <si>
    <t xml:space="preserve">            Субсидии юридическим лицам</t>
  </si>
  <si>
    <t>006</t>
  </si>
  <si>
    <t xml:space="preserve">          Капитальный ремонт многоквартирных домов с республиканского бюджета</t>
  </si>
  <si>
    <t>0980201</t>
  </si>
  <si>
    <t xml:space="preserve">          Поддержка жилищного хозяйства (ветхое жилье, договора найма)</t>
  </si>
  <si>
    <t>3500281</t>
  </si>
  <si>
    <t xml:space="preserve">          Строительство объектов общегражданского назначения (строительство линии электроснабжения КЛ6кВ в районе ул.Мира-ул.Т.Барамзиной в г.Глазове (в целях реализации пилотн.проекта "Обеспечение жильем молодых семей")</t>
  </si>
  <si>
    <t>1020294</t>
  </si>
  <si>
    <t xml:space="preserve">          Мероприятия в области жилищно-коммунального хозяйс</t>
  </si>
  <si>
    <t>3510581</t>
  </si>
  <si>
    <t xml:space="preserve">          Мероприятия в области коммунального хозяйства (приобретение спецтехники и оборудования по итогам республиканского конкурса по подготовке к отопительному периоду 2010-2011г.г.)</t>
  </si>
  <si>
    <t>3510590</t>
  </si>
  <si>
    <t xml:space="preserve">          Мероприятия в области коммунального хозяйства (капитальный ремонт тепловых вводов по ул.Драгунова,55; ул.Мира,21,21а; ул.Глазовская, 36; ул.Луначарского, 8; ул.70 лет Октября,6 в г.Глазове УР</t>
  </si>
  <si>
    <t>3510591</t>
  </si>
  <si>
    <t xml:space="preserve">          Мероприятия  в области коммунального хозяйства (капитальный ремонт ввода ДУ-250 котелельную МУП "Глазовские теплосети" от ул.Драгунова до ул.Куйбышева в г.Глазове УР</t>
  </si>
  <si>
    <t>3510592</t>
  </si>
  <si>
    <t xml:space="preserve">          РЦП  "Газификация УР" ( распределительный газопровод  мкр. "Заводской", ул.Петрова, ул.Копылова)</t>
  </si>
  <si>
    <t>5222291</t>
  </si>
  <si>
    <t xml:space="preserve">          РЦП "Газификация Удмуртской Республики на 2010-2014 годы" (газоснабжение мкр.Сыга с прогладкой распределительного газопровода по Георгиевскому кольцу, ул.Никулина, Железнодорожной)</t>
  </si>
  <si>
    <t>5222292</t>
  </si>
  <si>
    <t xml:space="preserve">          РЦП "Газификация Удмуртской Республики на 2010-2014 годы " (распределительный газопровод многоквартирных жилых домов с огневыми печами Сущевского в микрорайоне, ограниченном улицами Кирова, Т.Барамзиной, Ленина, Короленко)</t>
  </si>
  <si>
    <t>5222293</t>
  </si>
  <si>
    <t xml:space="preserve">          РЦП "Газификация Удмуртской Республики на 2010-2014 годы" (распределительные газопроводы по ул.Куйбышева, ул.Пионерская, пер.Транспортный) 
</t>
  </si>
  <si>
    <t>5222294</t>
  </si>
  <si>
    <t xml:space="preserve">          РЦП "Энергосбережение и повышение энергетической эффективности в Удмуртской Республике"</t>
  </si>
  <si>
    <t>5227500</t>
  </si>
  <si>
    <t xml:space="preserve">          "Муниципальная адресная программа, предусматривающая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2009-2011 годы"</t>
  </si>
  <si>
    <t>7951400</t>
  </si>
  <si>
    <t xml:space="preserve">          Программа "Организания общегородской системы сбора и передачи данных (ССДП) и объединенного диспечерского пункта (ОДП) для обеспечения централизованного сбора и передачи данных с коллективных (общедомовых) приборов учета на 2009-2011 годы"</t>
  </si>
  <si>
    <t>7951900</t>
  </si>
  <si>
    <t xml:space="preserve">          Программа "Обеспечение населения города Глазова питьевой водой на 2011-2015 годы"</t>
  </si>
  <si>
    <t>7953300</t>
  </si>
  <si>
    <t xml:space="preserve">          Мероприятия по благоустройству( уличное освещение)</t>
  </si>
  <si>
    <t>6000180</t>
  </si>
  <si>
    <t xml:space="preserve">          Мероприятия по благоустройству (уличное освещение), субсидия на благоустройство из Фонда софинансирования расходов Удмуртской Республики</t>
  </si>
  <si>
    <t>6000190</t>
  </si>
  <si>
    <t xml:space="preserve">          Мероприятия по благоустройству( строительство и содержание автомобильных дорог)</t>
  </si>
  <si>
    <t>6000280</t>
  </si>
  <si>
    <t xml:space="preserve">          Мероприятия по благоустройству (строительство и содержание автомобильных дорог), субсидия на благоустройство из Фонда софинансирования расходов Удмуртской Республики</t>
  </si>
  <si>
    <t>6000290</t>
  </si>
  <si>
    <t xml:space="preserve">          Благоустройство (озеленение)</t>
  </si>
  <si>
    <t>6000380</t>
  </si>
  <si>
    <t xml:space="preserve">          Мероприятия по благоустройству (премирование по итогам конкурса "Самый благоустроенный населенный пункт Удмуртской Республики" (озеленение))</t>
  </si>
  <si>
    <t>6000391</t>
  </si>
  <si>
    <t xml:space="preserve">          Благоустройство (Муниципальное автономное учреждение  "Информационно-расчетный центр города Глазова")</t>
  </si>
  <si>
    <t>6000481</t>
  </si>
  <si>
    <t xml:space="preserve">          Мероприятия по благоустройству (прочие мероприятия)</t>
  </si>
  <si>
    <t>6000580</t>
  </si>
  <si>
    <t xml:space="preserve">          Прочие мероприятия по благоустройству (ремонт и благоустройство памятников, памятных сооруженийи воинских сооружений)</t>
  </si>
  <si>
    <t>6000590</t>
  </si>
  <si>
    <t xml:space="preserve">          Программа "Санитарная очистка территории города Глазова на 2010-2014 годы"</t>
  </si>
  <si>
    <t>7952000</t>
  </si>
  <si>
    <t xml:space="preserve">          Программа "Озеленение территории города Глазова на 2010-2014 годы"</t>
  </si>
  <si>
    <t>7952800</t>
  </si>
  <si>
    <t xml:space="preserve">          Подпрограмма "Энергоэффективность в бюджетной сфере и жилищно-коммунальном хозяйстве муниципального образования  "Город Глазов" Удмуртской Республики на 2010-2014 годы" Республиканской целевой программы "Энергоэффективность в Удмуртской Республике на 2010-2014" годы"</t>
  </si>
  <si>
    <t>7952900</t>
  </si>
  <si>
    <t xml:space="preserve">    Управление тарифной политики Администрации города Глазова</t>
  </si>
  <si>
    <t>968</t>
  </si>
  <si>
    <t xml:space="preserve">          Мероприятия в области социальной политики (компенсация расходов по оплате электроэнергии гражданам, проживающим в многоквартирных домах, оборудованных согласно проекту огневыми печами Сущевского)</t>
  </si>
  <si>
    <t>5053380</t>
  </si>
  <si>
    <t xml:space="preserve">          Cубвенции на предоставление гражданам  субсидий на оплату  жилого помещения и коммунальных  услуг</t>
  </si>
  <si>
    <t>5054800</t>
  </si>
  <si>
    <t xml:space="preserve">    Управление образования Администрации города Глазова</t>
  </si>
  <si>
    <t>974</t>
  </si>
  <si>
    <t xml:space="preserve">          Строительство объектов общегражданского назначения (капитальный ремонт крыши здания Глазовского детского дома в г.Глазове)</t>
  </si>
  <si>
    <t>1020296</t>
  </si>
  <si>
    <t xml:space="preserve">          Школы (горбюджет)</t>
  </si>
  <si>
    <t>4219980</t>
  </si>
  <si>
    <t xml:space="preserve">          Школы (Мероприятия по подготовке учреждений социальной сферы к отопительному сезону)</t>
  </si>
  <si>
    <t>4219982</t>
  </si>
  <si>
    <t xml:space="preserve">          Школы (Мероприятия по подготовке учреждений к лицензированию)</t>
  </si>
  <si>
    <t>4219983</t>
  </si>
  <si>
    <t xml:space="preserve">          Школы-интернаты (Мероприятия по подготовке учреждений социальной сферы к отопительному сезону)</t>
  </si>
  <si>
    <t>4229982</t>
  </si>
  <si>
    <t xml:space="preserve">          Школы-интернаты ( Мероприятия по подготовке учреждений к лицензированию )</t>
  </si>
  <si>
    <t>4229983</t>
  </si>
  <si>
    <t xml:space="preserve">          Учреждения по внешкольной работе с детьми (Мероприятия по подготовке учреждений к лицензированию)</t>
  </si>
  <si>
    <t>4239983</t>
  </si>
  <si>
    <t xml:space="preserve">          Ежемесячное денежное вознаграждение за классное руководство</t>
  </si>
  <si>
    <t>5200900</t>
  </si>
  <si>
    <t xml:space="preserve">          Субвенции на финансовое обеспечение государственных гарантий прав граждан на получение общедоступного и бесплатного  дошкольного (в образовательных учреждениях),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</si>
  <si>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5210201</t>
  </si>
  <si>
    <t xml:space="preserve">          Субвенции на организацию предоставления общедоступного и бесплатного дошкольного,начального общего, основного общего,среднего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</si>
  <si>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5210207</t>
  </si>
  <si>
    <t xml:space="preserve">          Субвенции по социальной поддержке детей-сирот и детей, оставшихся без попечения родителей, обучающихся и воспитывающихся в образовательных учреждениях для детей-сирот и детей, оставшихся без попечения родителей, также в патронатной семье, и предоставление общедоступного 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</t>
  </si>
  <si>
    <t>5210213</t>
  </si>
  <si>
    <t xml:space="preserve">          Мероприятия по организации отдыха детей в каникулярное время в лагерях с дневным пребыванием</t>
  </si>
  <si>
    <t>4320291</t>
  </si>
  <si>
    <t xml:space="preserve">          Мероприятия по организации отдыха детей в каникулярное время в лагерях труда и отдыха</t>
  </si>
  <si>
    <t>4320292</t>
  </si>
  <si>
    <t xml:space="preserve">          Расходы на подготовку образовательных учреждений к проведению лицензирования</t>
  </si>
  <si>
    <t>4360115</t>
  </si>
  <si>
    <t xml:space="preserve">          РЦП "Безопасность образовательного учреждения на 2010-2014г.г."</t>
  </si>
  <si>
    <t>5224300</t>
  </si>
  <si>
    <t xml:space="preserve">            Мероприятия в сфере образования</t>
  </si>
  <si>
    <t>022</t>
  </si>
  <si>
    <t xml:space="preserve">          Республиканская целевая программа "Детское и школьное питание на 2010-2014 годы" (завтраки 1 кл.)</t>
  </si>
  <si>
    <t>5224401</t>
  </si>
  <si>
    <t xml:space="preserve">          Республиканская целевая программа "Детское и школьное питание на 2010-2014 годы" (завтраки 2 кл.)</t>
  </si>
  <si>
    <t>5224402</t>
  </si>
  <si>
    <t xml:space="preserve">          Республиканская целевая программа "Детское и школьное питание на 2010-2014 годы" (завтраки 3 кл.)</t>
  </si>
  <si>
    <t>5224403</t>
  </si>
  <si>
    <t xml:space="preserve">          Республиканская целевая программа "Детское и школьное питание на 2010-2014 годы" (завтраки 4 кл.)</t>
  </si>
  <si>
    <t>5224404</t>
  </si>
  <si>
    <t xml:space="preserve">          Республиканская целевая программа "Детское и школьное питание на 2010-2014 годы" (завтраки 5 кл.)</t>
  </si>
  <si>
    <t>5224405</t>
  </si>
  <si>
    <t xml:space="preserve">          Республиканская целевая программа "Детское и школьное питание на 2010-2014 годы" (удешевление питания 1-11 кл. )</t>
  </si>
  <si>
    <t>5224411</t>
  </si>
  <si>
    <t xml:space="preserve">          РЦП "Детское и школьное питание"  (модернизация и организация базовых школьных столовых)</t>
  </si>
  <si>
    <t>5224490</t>
  </si>
  <si>
    <t xml:space="preserve">          Программа "Комплексная безопасность образовательного учреждения на 2010-2014 годы"</t>
  </si>
  <si>
    <t>7950500</t>
  </si>
  <si>
    <t xml:space="preserve">          Программа "Развитие системы дополнительного образования детей города Глазова на 2010-2011 годы"</t>
  </si>
  <si>
    <t>7950900</t>
  </si>
  <si>
    <t xml:space="preserve">          Программа "Детское и школьное питание в образовательных учреждениях города Глазова на 2010-2014 годы"</t>
  </si>
  <si>
    <t>7951600</t>
  </si>
  <si>
    <t xml:space="preserve">    Управление дошкольного образования Администрации города Глазова</t>
  </si>
  <si>
    <t>975</t>
  </si>
  <si>
    <t xml:space="preserve">          Строительство объектов общегражданского назначения (капитальный ремонт детского сада № 48)</t>
  </si>
  <si>
    <t>1020298</t>
  </si>
  <si>
    <t xml:space="preserve">          Муниципальные дошкольные образовательные учреждения (горбюджет)</t>
  </si>
  <si>
    <t>4209980</t>
  </si>
  <si>
    <t xml:space="preserve">          Муниципальные дошкольные образовательные учреждения (Мероприятия по подготовке учреждений социальной сферы к отопительному сезону)</t>
  </si>
  <si>
    <t>4209982</t>
  </si>
  <si>
    <t xml:space="preserve">          Программа "Безопасность дошкольного образовательного учреждения на 2010-2012 годы"</t>
  </si>
  <si>
    <t>7951500</t>
  </si>
  <si>
    <t xml:space="preserve">          Программа "Здоровые дети - здоровое будущее на 2010-2012 годы" (управление дошкольного образования)</t>
  </si>
  <si>
    <t>7952400</t>
  </si>
  <si>
    <t xml:space="preserve">  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</si>
  <si>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</si>
  <si>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Муниципальное общеобразовательное учреждение "Физико-математический лицей"</t>
  </si>
  <si>
    <t>978</t>
  </si>
  <si>
    <t xml:space="preserve">    Управление финансов Администрации города Глазова</t>
  </si>
  <si>
    <t>980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</si>
  <si>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</si>
  <si>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</si>
  <si>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Субвенции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</si>
  <si>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5210220</t>
  </si>
  <si>
    <t xml:space="preserve">          Процентные платежи по долговым обязательствам (городской бюджет)</t>
  </si>
  <si>
    <t>0650380</t>
  </si>
  <si>
    <t xml:space="preserve">            Прочие расходы</t>
  </si>
  <si>
    <t>013</t>
  </si>
  <si>
    <t xml:space="preserve">        Обслуживание внутреннего государственного и муниципального долга</t>
  </si>
  <si>
    <t>1301</t>
  </si>
  <si>
    <t>Наименование расходов</t>
  </si>
  <si>
    <t>ведомство</t>
  </si>
  <si>
    <t>подраздел</t>
  </si>
  <si>
    <t>Целевая статья</t>
  </si>
  <si>
    <t>Вид расходов</t>
  </si>
  <si>
    <t>Сумма</t>
  </si>
  <si>
    <t>( в тыс.руб.)</t>
  </si>
  <si>
    <t xml:space="preserve">ВСЕГО РАСХОДОВ </t>
  </si>
  <si>
    <t>РАСХОДЫ ОТ ПРИНОСЯЩЕЙ ДОХОД ДЕЯТЕЛЬНОСТИ</t>
  </si>
  <si>
    <t>ИТОГО РАСХОДОВ</t>
  </si>
  <si>
    <t>Распределение расходов бюджета города Глазова с ведомственной структурой расходов бюджета города Глазова на 2011 год</t>
  </si>
  <si>
    <t xml:space="preserve">     Благоустройство</t>
  </si>
  <si>
    <t>1020180</t>
  </si>
  <si>
    <t xml:space="preserve">          Строительство объектов общегражданского назначения (бюджетные инвестиции в объекты капитального строительства - техническое перевооружение школьных столовых)</t>
  </si>
  <si>
    <t xml:space="preserve">дотация </t>
  </si>
  <si>
    <t xml:space="preserve">к решению Глазовской городской Думы </t>
  </si>
  <si>
    <t>от 28.09.2011 № 110</t>
  </si>
  <si>
    <t>Приложение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</si>
</sst>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49" fontId="4" fillId="3" borderId="2" xfId="0" applyNumberFormat="1" applyFont="1" applyFill="1" applyBorder="1" applyAlignment="1">
      <alignment horizontal="center" vertical="top" shrinkToFit="1"/>
    </xf>
    <xf numFmtId="4" fontId="5" fillId="3" borderId="2" xfId="0" applyNumberFormat="1" applyFont="1" applyFill="1" applyBorder="1" applyAlignment="1">
      <alignment horizontal="right" vertical="top" shrinkToFit="1"/>
    </xf>
    <xf numFmtId="4" fontId="5" fillId="3" borderId="3" xfId="0" applyNumberFormat="1" applyFont="1" applyFill="1" applyBorder="1" applyAlignment="1">
      <alignment horizontal="right" vertical="top" shrinkToFi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horizontal="right" vertical="top" shrinkToFit="1"/>
    </xf>
    <xf numFmtId="49" fontId="5" fillId="3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top" shrinkToFit="1"/>
    </xf>
    <xf numFmtId="4" fontId="4" fillId="3" borderId="4" xfId="0" applyNumberFormat="1" applyFont="1" applyFill="1" applyBorder="1" applyAlignment="1">
      <alignment horizontal="right" vertical="top" shrinkToFit="1"/>
    </xf>
    <xf numFmtId="4" fontId="4" fillId="3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4" fillId="2" borderId="0" xfId="0" applyFont="1" applyFill="1" applyAlignment="1">
      <alignment horizontal="right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8"/>
  <sheetViews>
    <sheetView showGridLines="0" tabSelected="1" zoomScale="85" zoomScaleNormal="85" workbookViewId="0" topLeftCell="A605">
      <selection activeCell="B620" sqref="B620"/>
    </sheetView>
  </sheetViews>
  <sheetFormatPr defaultColWidth="9.00390625" defaultRowHeight="12.75" outlineLevelRow="4"/>
  <cols>
    <col min="2" max="2" width="62.625" style="0" customWidth="1"/>
    <col min="3" max="4" width="9.375" style="0" customWidth="1"/>
    <col min="5" max="5" width="10.125" style="0" customWidth="1"/>
    <col min="6" max="6" width="10.00390625" style="0" customWidth="1"/>
    <col min="7" max="7" width="0" style="0" hidden="1" customWidth="1"/>
    <col min="8" max="8" width="12.00390625" style="0" hidden="1" customWidth="1"/>
    <col min="9" max="15" width="0" style="0" hidden="1" customWidth="1"/>
    <col min="16" max="16" width="10.00390625" style="0" hidden="1" customWidth="1"/>
    <col min="17" max="17" width="11.875" style="0" customWidth="1"/>
    <col min="18" max="18" width="13.00390625" style="0" customWidth="1"/>
  </cols>
  <sheetData>
    <row r="1" spans="5:8" ht="12.75">
      <c r="E1" s="24" t="s">
        <v>517</v>
      </c>
      <c r="F1" s="24"/>
      <c r="H1" s="15"/>
    </row>
    <row r="2" spans="2:15" ht="12.75" customHeight="1">
      <c r="B2" s="29" t="s">
        <v>515</v>
      </c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</row>
    <row r="3" spans="2:15" ht="13.5" customHeight="1">
      <c r="B3" s="29" t="s">
        <v>516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"/>
    </row>
    <row r="4" spans="2:15" ht="30" customHeight="1">
      <c r="B4" s="33" t="s">
        <v>510</v>
      </c>
      <c r="C4" s="33"/>
      <c r="D4" s="33"/>
      <c r="E4" s="33"/>
      <c r="F4" s="33"/>
      <c r="G4" s="33"/>
      <c r="H4" s="33"/>
      <c r="I4" s="3"/>
      <c r="J4" s="3"/>
      <c r="K4" s="3"/>
      <c r="L4" s="3"/>
      <c r="M4" s="3"/>
      <c r="N4" s="3"/>
      <c r="O4" s="2"/>
    </row>
    <row r="5" spans="2:17" ht="13.5" customHeight="1">
      <c r="B5" s="3"/>
      <c r="C5" s="3"/>
      <c r="D5" s="3"/>
      <c r="E5" s="3"/>
      <c r="F5" s="3"/>
      <c r="G5" s="3"/>
      <c r="H5" s="18" t="s">
        <v>506</v>
      </c>
      <c r="I5" s="3"/>
      <c r="J5" s="3"/>
      <c r="K5" s="3"/>
      <c r="L5" s="3"/>
      <c r="M5" s="3"/>
      <c r="N5" s="3"/>
      <c r="O5" s="2"/>
      <c r="Q5" s="18" t="s">
        <v>506</v>
      </c>
    </row>
    <row r="6" spans="2:17" ht="25.5">
      <c r="B6" s="9" t="s">
        <v>500</v>
      </c>
      <c r="C6" s="9" t="s">
        <v>501</v>
      </c>
      <c r="D6" s="9" t="s">
        <v>502</v>
      </c>
      <c r="E6" s="9" t="s">
        <v>503</v>
      </c>
      <c r="F6" s="9" t="s">
        <v>504</v>
      </c>
      <c r="G6" s="9" t="s">
        <v>0</v>
      </c>
      <c r="H6" s="9" t="s">
        <v>505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19" t="s">
        <v>0</v>
      </c>
      <c r="P6" s="22" t="s">
        <v>514</v>
      </c>
      <c r="Q6" s="9" t="s">
        <v>505</v>
      </c>
    </row>
    <row r="7" spans="2:18" ht="12.75">
      <c r="B7" s="17" t="s">
        <v>1</v>
      </c>
      <c r="C7" s="12" t="s">
        <v>2</v>
      </c>
      <c r="D7" s="12"/>
      <c r="E7" s="12"/>
      <c r="F7" s="12"/>
      <c r="G7" s="12"/>
      <c r="H7" s="7">
        <v>13700.4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20">
        <v>0</v>
      </c>
      <c r="P7" s="14">
        <f>+P13</f>
        <v>119.2</v>
      </c>
      <c r="Q7" s="14">
        <f>+H7+P7</f>
        <v>13819.6</v>
      </c>
      <c r="R7" s="23"/>
    </row>
    <row r="8" spans="2:17" ht="28.5" customHeight="1" outlineLevel="2">
      <c r="B8" s="16" t="s">
        <v>5</v>
      </c>
      <c r="C8" s="6" t="s">
        <v>2</v>
      </c>
      <c r="D8" s="6" t="s">
        <v>6</v>
      </c>
      <c r="E8" s="6"/>
      <c r="F8" s="6"/>
      <c r="G8" s="6"/>
      <c r="H8" s="11">
        <v>1900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20">
        <v>0</v>
      </c>
      <c r="P8" s="22"/>
      <c r="Q8" s="22">
        <f aca="true" t="shared" si="0" ref="Q8:Q71">+H8+P8</f>
        <v>1900</v>
      </c>
    </row>
    <row r="9" spans="2:17" ht="18" customHeight="1" outlineLevel="3">
      <c r="B9" s="16" t="s">
        <v>7</v>
      </c>
      <c r="C9" s="6" t="s">
        <v>2</v>
      </c>
      <c r="D9" s="6" t="s">
        <v>6</v>
      </c>
      <c r="E9" s="6" t="s">
        <v>8</v>
      </c>
      <c r="F9" s="6"/>
      <c r="G9" s="6"/>
      <c r="H9" s="11">
        <v>1900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20">
        <v>0</v>
      </c>
      <c r="P9" s="22"/>
      <c r="Q9" s="22">
        <f t="shared" si="0"/>
        <v>1900</v>
      </c>
    </row>
    <row r="10" spans="2:17" ht="15.75" customHeight="1" outlineLevel="4">
      <c r="B10" s="16" t="s">
        <v>9</v>
      </c>
      <c r="C10" s="6" t="s">
        <v>2</v>
      </c>
      <c r="D10" s="6" t="s">
        <v>6</v>
      </c>
      <c r="E10" s="6" t="s">
        <v>8</v>
      </c>
      <c r="F10" s="6" t="s">
        <v>10</v>
      </c>
      <c r="G10" s="6"/>
      <c r="H10" s="11">
        <v>1900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20">
        <v>0</v>
      </c>
      <c r="P10" s="22"/>
      <c r="Q10" s="22">
        <f t="shared" si="0"/>
        <v>1900</v>
      </c>
    </row>
    <row r="11" spans="2:17" ht="39" customHeight="1" outlineLevel="2">
      <c r="B11" s="16" t="s">
        <v>11</v>
      </c>
      <c r="C11" s="6" t="s">
        <v>2</v>
      </c>
      <c r="D11" s="6" t="s">
        <v>12</v>
      </c>
      <c r="E11" s="6"/>
      <c r="F11" s="6"/>
      <c r="G11" s="6"/>
      <c r="H11" s="11">
        <v>11707.8818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0">
        <v>0</v>
      </c>
      <c r="P11" s="22">
        <v>119.2</v>
      </c>
      <c r="Q11" s="22">
        <f t="shared" si="0"/>
        <v>11827.0818</v>
      </c>
    </row>
    <row r="12" spans="2:17" ht="12.75" outlineLevel="3">
      <c r="B12" s="16" t="s">
        <v>13</v>
      </c>
      <c r="C12" s="6" t="s">
        <v>2</v>
      </c>
      <c r="D12" s="6" t="s">
        <v>12</v>
      </c>
      <c r="E12" s="6" t="s">
        <v>14</v>
      </c>
      <c r="F12" s="6"/>
      <c r="G12" s="6"/>
      <c r="H12" s="11">
        <v>11707.8818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0">
        <v>0</v>
      </c>
      <c r="P12" s="22">
        <v>119.2</v>
      </c>
      <c r="Q12" s="22">
        <f t="shared" si="0"/>
        <v>11827.0818</v>
      </c>
    </row>
    <row r="13" spans="2:17" ht="18" customHeight="1" outlineLevel="4">
      <c r="B13" s="16" t="s">
        <v>9</v>
      </c>
      <c r="C13" s="6" t="s">
        <v>2</v>
      </c>
      <c r="D13" s="6" t="s">
        <v>12</v>
      </c>
      <c r="E13" s="6" t="s">
        <v>14</v>
      </c>
      <c r="F13" s="6" t="s">
        <v>10</v>
      </c>
      <c r="G13" s="6"/>
      <c r="H13" s="11">
        <v>11707.8818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0">
        <v>0</v>
      </c>
      <c r="P13" s="22">
        <v>119.2</v>
      </c>
      <c r="Q13" s="22">
        <f t="shared" si="0"/>
        <v>11827.0818</v>
      </c>
    </row>
    <row r="14" spans="2:17" ht="41.25" customHeight="1" outlineLevel="2">
      <c r="B14" s="16" t="s">
        <v>15</v>
      </c>
      <c r="C14" s="6" t="s">
        <v>2</v>
      </c>
      <c r="D14" s="6" t="s">
        <v>16</v>
      </c>
      <c r="E14" s="6"/>
      <c r="F14" s="6"/>
      <c r="G14" s="6"/>
      <c r="H14" s="11">
        <v>57.4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0">
        <v>0</v>
      </c>
      <c r="P14" s="22"/>
      <c r="Q14" s="22">
        <f t="shared" si="0"/>
        <v>57.4</v>
      </c>
    </row>
    <row r="15" spans="2:17" ht="26.25" customHeight="1" outlineLevel="3">
      <c r="B15" s="16" t="s">
        <v>17</v>
      </c>
      <c r="C15" s="6" t="s">
        <v>2</v>
      </c>
      <c r="D15" s="6" t="s">
        <v>16</v>
      </c>
      <c r="E15" s="6" t="s">
        <v>18</v>
      </c>
      <c r="F15" s="6"/>
      <c r="G15" s="6"/>
      <c r="H15" s="11">
        <v>57.4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20">
        <v>0</v>
      </c>
      <c r="P15" s="22"/>
      <c r="Q15" s="22">
        <f t="shared" si="0"/>
        <v>57.4</v>
      </c>
    </row>
    <row r="16" spans="2:17" ht="15" customHeight="1" outlineLevel="4">
      <c r="B16" s="16" t="s">
        <v>9</v>
      </c>
      <c r="C16" s="6" t="s">
        <v>2</v>
      </c>
      <c r="D16" s="6" t="s">
        <v>16</v>
      </c>
      <c r="E16" s="6" t="s">
        <v>18</v>
      </c>
      <c r="F16" s="6" t="s">
        <v>10</v>
      </c>
      <c r="G16" s="6"/>
      <c r="H16" s="11">
        <v>57.4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20">
        <v>0</v>
      </c>
      <c r="P16" s="22"/>
      <c r="Q16" s="22">
        <f t="shared" si="0"/>
        <v>57.4</v>
      </c>
    </row>
    <row r="17" spans="2:17" ht="12.75" outlineLevel="2">
      <c r="B17" s="16" t="s">
        <v>19</v>
      </c>
      <c r="C17" s="6" t="s">
        <v>2</v>
      </c>
      <c r="D17" s="6" t="s">
        <v>20</v>
      </c>
      <c r="E17" s="6"/>
      <c r="F17" s="6"/>
      <c r="G17" s="6"/>
      <c r="H17" s="11">
        <v>35.1182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20">
        <v>0</v>
      </c>
      <c r="P17" s="22"/>
      <c r="Q17" s="22">
        <f t="shared" si="0"/>
        <v>35.1182</v>
      </c>
    </row>
    <row r="18" spans="2:17" ht="14.25" customHeight="1" outlineLevel="3">
      <c r="B18" s="16" t="s">
        <v>21</v>
      </c>
      <c r="C18" s="6" t="s">
        <v>2</v>
      </c>
      <c r="D18" s="6" t="s">
        <v>20</v>
      </c>
      <c r="E18" s="6" t="s">
        <v>22</v>
      </c>
      <c r="F18" s="6"/>
      <c r="G18" s="6"/>
      <c r="H18" s="11">
        <v>35.1182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20">
        <v>0</v>
      </c>
      <c r="P18" s="22"/>
      <c r="Q18" s="22">
        <f t="shared" si="0"/>
        <v>35.1182</v>
      </c>
    </row>
    <row r="19" spans="2:17" ht="12.75" outlineLevel="4">
      <c r="B19" s="16" t="s">
        <v>23</v>
      </c>
      <c r="C19" s="6" t="s">
        <v>2</v>
      </c>
      <c r="D19" s="6" t="s">
        <v>20</v>
      </c>
      <c r="E19" s="6" t="s">
        <v>22</v>
      </c>
      <c r="F19" s="6" t="s">
        <v>24</v>
      </c>
      <c r="G19" s="6"/>
      <c r="H19" s="11">
        <v>35.1182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0">
        <v>0</v>
      </c>
      <c r="P19" s="22"/>
      <c r="Q19" s="22">
        <f t="shared" si="0"/>
        <v>35.1182</v>
      </c>
    </row>
    <row r="20" spans="2:18" ht="13.5" customHeight="1">
      <c r="B20" s="17" t="s">
        <v>25</v>
      </c>
      <c r="C20" s="12" t="s">
        <v>26</v>
      </c>
      <c r="D20" s="12"/>
      <c r="E20" s="12"/>
      <c r="F20" s="12"/>
      <c r="G20" s="12"/>
      <c r="H20" s="7">
        <v>191667.4213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20">
        <v>0</v>
      </c>
      <c r="P20" s="14">
        <f>+P48+P63+P65+P74+P79+P84</f>
        <v>9433.8</v>
      </c>
      <c r="Q20" s="14">
        <f t="shared" si="0"/>
        <v>201101.22129999998</v>
      </c>
      <c r="R20" s="23"/>
    </row>
    <row r="21" spans="2:17" ht="12.75" outlineLevel="2">
      <c r="B21" s="16" t="s">
        <v>511</v>
      </c>
      <c r="C21" s="6" t="s">
        <v>26</v>
      </c>
      <c r="D21" s="6" t="s">
        <v>28</v>
      </c>
      <c r="E21" s="6"/>
      <c r="F21" s="6"/>
      <c r="G21" s="6"/>
      <c r="H21" s="11">
        <v>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20">
        <v>0</v>
      </c>
      <c r="P21" s="22"/>
      <c r="Q21" s="22">
        <f t="shared" si="0"/>
        <v>9</v>
      </c>
    </row>
    <row r="22" spans="2:17" ht="38.25" customHeight="1" outlineLevel="3">
      <c r="B22" s="16" t="s">
        <v>29</v>
      </c>
      <c r="C22" s="6" t="s">
        <v>26</v>
      </c>
      <c r="D22" s="6" t="s">
        <v>28</v>
      </c>
      <c r="E22" s="6" t="s">
        <v>30</v>
      </c>
      <c r="F22" s="6"/>
      <c r="G22" s="6"/>
      <c r="H22" s="11">
        <v>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0">
        <v>0</v>
      </c>
      <c r="P22" s="22"/>
      <c r="Q22" s="22">
        <f t="shared" si="0"/>
        <v>9</v>
      </c>
    </row>
    <row r="23" spans="2:17" ht="13.5" customHeight="1" outlineLevel="4">
      <c r="B23" s="16" t="s">
        <v>9</v>
      </c>
      <c r="C23" s="6" t="s">
        <v>26</v>
      </c>
      <c r="D23" s="6" t="s">
        <v>28</v>
      </c>
      <c r="E23" s="6" t="s">
        <v>30</v>
      </c>
      <c r="F23" s="6" t="s">
        <v>10</v>
      </c>
      <c r="G23" s="6"/>
      <c r="H23" s="11">
        <v>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0">
        <v>0</v>
      </c>
      <c r="P23" s="22"/>
      <c r="Q23" s="22">
        <f t="shared" si="0"/>
        <v>9</v>
      </c>
    </row>
    <row r="24" spans="2:17" ht="25.5" outlineLevel="2">
      <c r="B24" s="16" t="s">
        <v>31</v>
      </c>
      <c r="C24" s="6" t="s">
        <v>26</v>
      </c>
      <c r="D24" s="6" t="s">
        <v>32</v>
      </c>
      <c r="E24" s="6"/>
      <c r="F24" s="6"/>
      <c r="G24" s="6"/>
      <c r="H24" s="11">
        <v>2292.0247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0">
        <v>0</v>
      </c>
      <c r="P24" s="22"/>
      <c r="Q24" s="22">
        <f t="shared" si="0"/>
        <v>2292.0247</v>
      </c>
    </row>
    <row r="25" spans="2:17" ht="12.75" customHeight="1" outlineLevel="3">
      <c r="B25" s="16" t="s">
        <v>33</v>
      </c>
      <c r="C25" s="6" t="s">
        <v>26</v>
      </c>
      <c r="D25" s="6" t="s">
        <v>32</v>
      </c>
      <c r="E25" s="6" t="s">
        <v>34</v>
      </c>
      <c r="F25" s="6"/>
      <c r="G25" s="6"/>
      <c r="H25" s="11">
        <v>2292.0247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20">
        <v>0</v>
      </c>
      <c r="P25" s="22"/>
      <c r="Q25" s="22">
        <f t="shared" si="0"/>
        <v>2292.0247</v>
      </c>
    </row>
    <row r="26" spans="2:17" ht="13.5" customHeight="1" outlineLevel="4">
      <c r="B26" s="16" t="s">
        <v>9</v>
      </c>
      <c r="C26" s="6" t="s">
        <v>26</v>
      </c>
      <c r="D26" s="6" t="s">
        <v>32</v>
      </c>
      <c r="E26" s="6" t="s">
        <v>34</v>
      </c>
      <c r="F26" s="6" t="s">
        <v>10</v>
      </c>
      <c r="G26" s="6"/>
      <c r="H26" s="11">
        <v>2292.0247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0">
        <v>0</v>
      </c>
      <c r="P26" s="22"/>
      <c r="Q26" s="22">
        <f t="shared" si="0"/>
        <v>2292.0247</v>
      </c>
    </row>
    <row r="27" spans="2:17" ht="14.25" customHeight="1" outlineLevel="2">
      <c r="B27" s="16" t="s">
        <v>35</v>
      </c>
      <c r="C27" s="6" t="s">
        <v>26</v>
      </c>
      <c r="D27" s="6" t="s">
        <v>36</v>
      </c>
      <c r="E27" s="6"/>
      <c r="F27" s="6"/>
      <c r="G27" s="6"/>
      <c r="H27" s="11">
        <v>766.584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20">
        <v>0</v>
      </c>
      <c r="P27" s="22"/>
      <c r="Q27" s="22">
        <f t="shared" si="0"/>
        <v>766.584</v>
      </c>
    </row>
    <row r="28" spans="2:17" ht="12.75" outlineLevel="3">
      <c r="B28" s="16" t="s">
        <v>37</v>
      </c>
      <c r="C28" s="6" t="s">
        <v>26</v>
      </c>
      <c r="D28" s="6" t="s">
        <v>36</v>
      </c>
      <c r="E28" s="6" t="s">
        <v>38</v>
      </c>
      <c r="F28" s="6"/>
      <c r="G28" s="6"/>
      <c r="H28" s="11">
        <v>340.704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20">
        <v>0</v>
      </c>
      <c r="P28" s="22"/>
      <c r="Q28" s="22">
        <f t="shared" si="0"/>
        <v>340.704</v>
      </c>
    </row>
    <row r="29" spans="2:17" ht="12" customHeight="1" outlineLevel="4">
      <c r="B29" s="16" t="s">
        <v>39</v>
      </c>
      <c r="C29" s="6" t="s">
        <v>26</v>
      </c>
      <c r="D29" s="6" t="s">
        <v>36</v>
      </c>
      <c r="E29" s="6" t="s">
        <v>38</v>
      </c>
      <c r="F29" s="6" t="s">
        <v>40</v>
      </c>
      <c r="G29" s="6"/>
      <c r="H29" s="11">
        <v>340.704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20">
        <v>0</v>
      </c>
      <c r="P29" s="22"/>
      <c r="Q29" s="22">
        <f t="shared" si="0"/>
        <v>340.704</v>
      </c>
    </row>
    <row r="30" spans="2:17" ht="26.25" customHeight="1" outlineLevel="3">
      <c r="B30" s="16" t="s">
        <v>41</v>
      </c>
      <c r="C30" s="6" t="s">
        <v>26</v>
      </c>
      <c r="D30" s="6" t="s">
        <v>36</v>
      </c>
      <c r="E30" s="6" t="s">
        <v>42</v>
      </c>
      <c r="F30" s="6"/>
      <c r="G30" s="6"/>
      <c r="H30" s="11">
        <v>425.88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20">
        <v>0</v>
      </c>
      <c r="P30" s="22"/>
      <c r="Q30" s="22">
        <f t="shared" si="0"/>
        <v>425.88</v>
      </c>
    </row>
    <row r="31" spans="2:17" ht="14.25" customHeight="1" outlineLevel="4">
      <c r="B31" s="16" t="s">
        <v>39</v>
      </c>
      <c r="C31" s="6" t="s">
        <v>26</v>
      </c>
      <c r="D31" s="6" t="s">
        <v>36</v>
      </c>
      <c r="E31" s="6" t="s">
        <v>42</v>
      </c>
      <c r="F31" s="6" t="s">
        <v>40</v>
      </c>
      <c r="G31" s="6"/>
      <c r="H31" s="11">
        <v>425.88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20">
        <v>0</v>
      </c>
      <c r="P31" s="22"/>
      <c r="Q31" s="22">
        <f t="shared" si="0"/>
        <v>425.88</v>
      </c>
    </row>
    <row r="32" spans="2:17" ht="12.75" outlineLevel="2">
      <c r="B32" s="16" t="s">
        <v>43</v>
      </c>
      <c r="C32" s="6" t="s">
        <v>26</v>
      </c>
      <c r="D32" s="6" t="s">
        <v>44</v>
      </c>
      <c r="E32" s="6"/>
      <c r="F32" s="6"/>
      <c r="G32" s="6"/>
      <c r="H32" s="11">
        <v>78655.7647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20">
        <v>0</v>
      </c>
      <c r="P32" s="22">
        <v>5545.4</v>
      </c>
      <c r="Q32" s="22">
        <f t="shared" si="0"/>
        <v>84201.1647</v>
      </c>
    </row>
    <row r="33" spans="2:17" ht="77.25" customHeight="1" outlineLevel="3">
      <c r="B33" s="16" t="s">
        <v>45</v>
      </c>
      <c r="C33" s="6" t="s">
        <v>26</v>
      </c>
      <c r="D33" s="6" t="s">
        <v>44</v>
      </c>
      <c r="E33" s="6" t="s">
        <v>46</v>
      </c>
      <c r="F33" s="6"/>
      <c r="G33" s="6"/>
      <c r="H33" s="11">
        <v>3500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0">
        <v>0</v>
      </c>
      <c r="P33" s="22"/>
      <c r="Q33" s="22">
        <f t="shared" si="0"/>
        <v>3500</v>
      </c>
    </row>
    <row r="34" spans="2:17" ht="12.75" customHeight="1" outlineLevel="4">
      <c r="B34" s="16" t="s">
        <v>39</v>
      </c>
      <c r="C34" s="6" t="s">
        <v>26</v>
      </c>
      <c r="D34" s="6" t="s">
        <v>44</v>
      </c>
      <c r="E34" s="6" t="s">
        <v>46</v>
      </c>
      <c r="F34" s="6" t="s">
        <v>40</v>
      </c>
      <c r="G34" s="6"/>
      <c r="H34" s="11">
        <v>3500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20">
        <v>0</v>
      </c>
      <c r="P34" s="22"/>
      <c r="Q34" s="22">
        <f t="shared" si="0"/>
        <v>3500</v>
      </c>
    </row>
    <row r="35" spans="2:17" ht="39.75" customHeight="1" outlineLevel="3">
      <c r="B35" s="16" t="s">
        <v>47</v>
      </c>
      <c r="C35" s="6" t="s">
        <v>26</v>
      </c>
      <c r="D35" s="6" t="s">
        <v>44</v>
      </c>
      <c r="E35" s="6" t="s">
        <v>48</v>
      </c>
      <c r="F35" s="6"/>
      <c r="G35" s="6"/>
      <c r="H35" s="11">
        <v>1272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20">
        <v>0</v>
      </c>
      <c r="P35" s="22"/>
      <c r="Q35" s="22">
        <f t="shared" si="0"/>
        <v>1272</v>
      </c>
    </row>
    <row r="36" spans="2:17" ht="12.75" outlineLevel="4">
      <c r="B36" s="16" t="s">
        <v>49</v>
      </c>
      <c r="C36" s="6" t="s">
        <v>26</v>
      </c>
      <c r="D36" s="6" t="s">
        <v>44</v>
      </c>
      <c r="E36" s="6" t="s">
        <v>48</v>
      </c>
      <c r="F36" s="6" t="s">
        <v>50</v>
      </c>
      <c r="G36" s="6"/>
      <c r="H36" s="11">
        <v>1272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0">
        <v>0</v>
      </c>
      <c r="P36" s="22"/>
      <c r="Q36" s="22">
        <f t="shared" si="0"/>
        <v>1272</v>
      </c>
    </row>
    <row r="37" spans="2:17" ht="25.5" outlineLevel="3">
      <c r="B37" s="16" t="s">
        <v>51</v>
      </c>
      <c r="C37" s="6" t="s">
        <v>26</v>
      </c>
      <c r="D37" s="6" t="s">
        <v>44</v>
      </c>
      <c r="E37" s="6" t="s">
        <v>52</v>
      </c>
      <c r="F37" s="6" t="s">
        <v>4</v>
      </c>
      <c r="G37" s="6"/>
      <c r="H37" s="11">
        <v>300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20">
        <v>0</v>
      </c>
      <c r="P37" s="22"/>
      <c r="Q37" s="22">
        <f t="shared" si="0"/>
        <v>300</v>
      </c>
    </row>
    <row r="38" spans="2:17" ht="12.75" outlineLevel="4">
      <c r="B38" s="16" t="s">
        <v>49</v>
      </c>
      <c r="C38" s="6" t="s">
        <v>26</v>
      </c>
      <c r="D38" s="6" t="s">
        <v>44</v>
      </c>
      <c r="E38" s="6" t="s">
        <v>52</v>
      </c>
      <c r="F38" s="6" t="s">
        <v>50</v>
      </c>
      <c r="G38" s="6"/>
      <c r="H38" s="11">
        <v>300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20">
        <v>0</v>
      </c>
      <c r="P38" s="22"/>
      <c r="Q38" s="22">
        <f t="shared" si="0"/>
        <v>300</v>
      </c>
    </row>
    <row r="39" spans="2:17" ht="27" customHeight="1" outlineLevel="3">
      <c r="B39" s="16" t="s">
        <v>53</v>
      </c>
      <c r="C39" s="6" t="s">
        <v>26</v>
      </c>
      <c r="D39" s="6" t="s">
        <v>44</v>
      </c>
      <c r="E39" s="6" t="s">
        <v>54</v>
      </c>
      <c r="F39" s="6" t="s">
        <v>4</v>
      </c>
      <c r="G39" s="6"/>
      <c r="H39" s="11">
        <v>175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20">
        <v>0</v>
      </c>
      <c r="P39" s="22"/>
      <c r="Q39" s="22">
        <f t="shared" si="0"/>
        <v>175</v>
      </c>
    </row>
    <row r="40" spans="2:17" ht="12.75" outlineLevel="4">
      <c r="B40" s="16" t="s">
        <v>49</v>
      </c>
      <c r="C40" s="6" t="s">
        <v>26</v>
      </c>
      <c r="D40" s="6" t="s">
        <v>44</v>
      </c>
      <c r="E40" s="6" t="s">
        <v>54</v>
      </c>
      <c r="F40" s="6" t="s">
        <v>50</v>
      </c>
      <c r="G40" s="6"/>
      <c r="H40" s="11">
        <v>175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20">
        <v>0</v>
      </c>
      <c r="P40" s="22"/>
      <c r="Q40" s="22">
        <f t="shared" si="0"/>
        <v>175</v>
      </c>
    </row>
    <row r="41" spans="2:17" ht="25.5" outlineLevel="3">
      <c r="B41" s="16" t="s">
        <v>55</v>
      </c>
      <c r="C41" s="6" t="s">
        <v>26</v>
      </c>
      <c r="D41" s="6" t="s">
        <v>44</v>
      </c>
      <c r="E41" s="6" t="s">
        <v>56</v>
      </c>
      <c r="F41" s="6"/>
      <c r="G41" s="6"/>
      <c r="H41" s="11">
        <v>200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20">
        <v>0</v>
      </c>
      <c r="P41" s="22"/>
      <c r="Q41" s="22">
        <f t="shared" si="0"/>
        <v>200</v>
      </c>
    </row>
    <row r="42" spans="2:17" ht="12.75" outlineLevel="4">
      <c r="B42" s="16" t="s">
        <v>49</v>
      </c>
      <c r="C42" s="6" t="s">
        <v>26</v>
      </c>
      <c r="D42" s="6" t="s">
        <v>44</v>
      </c>
      <c r="E42" s="6" t="s">
        <v>56</v>
      </c>
      <c r="F42" s="6" t="s">
        <v>50</v>
      </c>
      <c r="G42" s="6"/>
      <c r="H42" s="11">
        <v>200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20">
        <v>0</v>
      </c>
      <c r="P42" s="22"/>
      <c r="Q42" s="22">
        <f t="shared" si="0"/>
        <v>200</v>
      </c>
    </row>
    <row r="43" spans="2:17" ht="25.5" outlineLevel="3">
      <c r="B43" s="16" t="s">
        <v>57</v>
      </c>
      <c r="C43" s="6" t="s">
        <v>26</v>
      </c>
      <c r="D43" s="6" t="s">
        <v>44</v>
      </c>
      <c r="E43" s="6" t="s">
        <v>58</v>
      </c>
      <c r="F43" s="6"/>
      <c r="G43" s="6"/>
      <c r="H43" s="11">
        <v>200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20">
        <v>0</v>
      </c>
      <c r="P43" s="22"/>
      <c r="Q43" s="22">
        <f t="shared" si="0"/>
        <v>200</v>
      </c>
    </row>
    <row r="44" spans="2:17" ht="12.75" outlineLevel="4">
      <c r="B44" s="16" t="s">
        <v>49</v>
      </c>
      <c r="C44" s="6" t="s">
        <v>26</v>
      </c>
      <c r="D44" s="6" t="s">
        <v>44</v>
      </c>
      <c r="E44" s="6" t="s">
        <v>58</v>
      </c>
      <c r="F44" s="6" t="s">
        <v>50</v>
      </c>
      <c r="G44" s="6"/>
      <c r="H44" s="11">
        <v>200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0">
        <v>0</v>
      </c>
      <c r="P44" s="22"/>
      <c r="Q44" s="22">
        <f t="shared" si="0"/>
        <v>200</v>
      </c>
    </row>
    <row r="45" spans="2:17" ht="25.5" outlineLevel="3">
      <c r="B45" s="16" t="s">
        <v>59</v>
      </c>
      <c r="C45" s="6" t="s">
        <v>26</v>
      </c>
      <c r="D45" s="6" t="s">
        <v>44</v>
      </c>
      <c r="E45" s="6" t="s">
        <v>60</v>
      </c>
      <c r="F45" s="6"/>
      <c r="G45" s="6"/>
      <c r="H45" s="11">
        <v>600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20">
        <v>0</v>
      </c>
      <c r="P45" s="22"/>
      <c r="Q45" s="22">
        <f t="shared" si="0"/>
        <v>600</v>
      </c>
    </row>
    <row r="46" spans="2:17" ht="12.75" outlineLevel="4">
      <c r="B46" s="16" t="s">
        <v>49</v>
      </c>
      <c r="C46" s="6" t="s">
        <v>26</v>
      </c>
      <c r="D46" s="6" t="s">
        <v>44</v>
      </c>
      <c r="E46" s="6" t="s">
        <v>60</v>
      </c>
      <c r="F46" s="6" t="s">
        <v>50</v>
      </c>
      <c r="G46" s="6"/>
      <c r="H46" s="11">
        <v>600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20">
        <v>0</v>
      </c>
      <c r="P46" s="22"/>
      <c r="Q46" s="22">
        <f t="shared" si="0"/>
        <v>600</v>
      </c>
    </row>
    <row r="47" spans="2:17" ht="12.75" outlineLevel="3">
      <c r="B47" s="16" t="s">
        <v>61</v>
      </c>
      <c r="C47" s="6" t="s">
        <v>26</v>
      </c>
      <c r="D47" s="6" t="s">
        <v>44</v>
      </c>
      <c r="E47" s="6" t="s">
        <v>62</v>
      </c>
      <c r="F47" s="6"/>
      <c r="G47" s="6"/>
      <c r="H47" s="11">
        <v>37639.9117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20">
        <v>0</v>
      </c>
      <c r="P47" s="22">
        <v>5545.4</v>
      </c>
      <c r="Q47" s="22">
        <f t="shared" si="0"/>
        <v>43185.3117</v>
      </c>
    </row>
    <row r="48" spans="2:17" ht="12.75" outlineLevel="4">
      <c r="B48" s="16" t="s">
        <v>39</v>
      </c>
      <c r="C48" s="6" t="s">
        <v>26</v>
      </c>
      <c r="D48" s="6" t="s">
        <v>44</v>
      </c>
      <c r="E48" s="6" t="s">
        <v>62</v>
      </c>
      <c r="F48" s="6" t="s">
        <v>40</v>
      </c>
      <c r="G48" s="6"/>
      <c r="H48" s="11">
        <v>37639.9117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20">
        <v>0</v>
      </c>
      <c r="P48" s="22">
        <v>5545.4</v>
      </c>
      <c r="Q48" s="22">
        <f t="shared" si="0"/>
        <v>43185.3117</v>
      </c>
    </row>
    <row r="49" spans="2:17" ht="25.5" outlineLevel="3">
      <c r="B49" s="16" t="s">
        <v>63</v>
      </c>
      <c r="C49" s="6" t="s">
        <v>26</v>
      </c>
      <c r="D49" s="6" t="s">
        <v>44</v>
      </c>
      <c r="E49" s="6" t="s">
        <v>64</v>
      </c>
      <c r="F49" s="6"/>
      <c r="G49" s="6"/>
      <c r="H49" s="11">
        <v>1000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20">
        <v>0</v>
      </c>
      <c r="P49" s="22"/>
      <c r="Q49" s="22">
        <f t="shared" si="0"/>
        <v>1000</v>
      </c>
    </row>
    <row r="50" spans="2:17" ht="12.75" outlineLevel="4">
      <c r="B50" s="16" t="s">
        <v>39</v>
      </c>
      <c r="C50" s="6" t="s">
        <v>26</v>
      </c>
      <c r="D50" s="6" t="s">
        <v>44</v>
      </c>
      <c r="E50" s="6" t="s">
        <v>64</v>
      </c>
      <c r="F50" s="6" t="s">
        <v>40</v>
      </c>
      <c r="G50" s="6"/>
      <c r="H50" s="11">
        <v>1000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20">
        <v>0</v>
      </c>
      <c r="P50" s="22"/>
      <c r="Q50" s="22">
        <f t="shared" si="0"/>
        <v>1000</v>
      </c>
    </row>
    <row r="51" spans="2:17" ht="38.25" outlineLevel="3">
      <c r="B51" s="16" t="s">
        <v>65</v>
      </c>
      <c r="C51" s="6" t="s">
        <v>26</v>
      </c>
      <c r="D51" s="6" t="s">
        <v>44</v>
      </c>
      <c r="E51" s="6" t="s">
        <v>66</v>
      </c>
      <c r="F51" s="6"/>
      <c r="G51" s="6"/>
      <c r="H51" s="11">
        <v>69.7402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20">
        <v>0</v>
      </c>
      <c r="P51" s="22"/>
      <c r="Q51" s="22">
        <f t="shared" si="0"/>
        <v>69.7402</v>
      </c>
    </row>
    <row r="52" spans="2:17" ht="12.75" outlineLevel="4">
      <c r="B52" s="16" t="s">
        <v>9</v>
      </c>
      <c r="C52" s="6" t="s">
        <v>26</v>
      </c>
      <c r="D52" s="6" t="s">
        <v>44</v>
      </c>
      <c r="E52" s="6" t="s">
        <v>66</v>
      </c>
      <c r="F52" s="6" t="s">
        <v>10</v>
      </c>
      <c r="G52" s="6"/>
      <c r="H52" s="11">
        <v>69.7402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20">
        <v>0</v>
      </c>
      <c r="P52" s="22"/>
      <c r="Q52" s="22">
        <f t="shared" si="0"/>
        <v>69.7402</v>
      </c>
    </row>
    <row r="53" spans="2:17" ht="51" outlineLevel="3">
      <c r="B53" s="16" t="s">
        <v>67</v>
      </c>
      <c r="C53" s="6" t="s">
        <v>26</v>
      </c>
      <c r="D53" s="6" t="s">
        <v>44</v>
      </c>
      <c r="E53" s="6" t="s">
        <v>68</v>
      </c>
      <c r="F53" s="6"/>
      <c r="G53" s="6"/>
      <c r="H53" s="11">
        <v>33699.1128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20">
        <v>0</v>
      </c>
      <c r="P53" s="22"/>
      <c r="Q53" s="22">
        <f t="shared" si="0"/>
        <v>33699.1128</v>
      </c>
    </row>
    <row r="54" spans="2:17" ht="12.75" outlineLevel="4">
      <c r="B54" s="16" t="s">
        <v>39</v>
      </c>
      <c r="C54" s="6" t="s">
        <v>26</v>
      </c>
      <c r="D54" s="6" t="s">
        <v>44</v>
      </c>
      <c r="E54" s="6" t="s">
        <v>68</v>
      </c>
      <c r="F54" s="6" t="s">
        <v>40</v>
      </c>
      <c r="G54" s="6"/>
      <c r="H54" s="11">
        <v>33699.1128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20">
        <v>0</v>
      </c>
      <c r="P54" s="22"/>
      <c r="Q54" s="22">
        <f t="shared" si="0"/>
        <v>33699.1128</v>
      </c>
    </row>
    <row r="55" spans="2:17" ht="12.75" outlineLevel="2">
      <c r="B55" s="16" t="s">
        <v>69</v>
      </c>
      <c r="C55" s="6" t="s">
        <v>26</v>
      </c>
      <c r="D55" s="6" t="s">
        <v>70</v>
      </c>
      <c r="E55" s="6"/>
      <c r="F55" s="6"/>
      <c r="G55" s="6"/>
      <c r="H55" s="11">
        <v>43023.0762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20">
        <v>0</v>
      </c>
      <c r="P55" s="22">
        <f>P62+P64</f>
        <v>2333.7</v>
      </c>
      <c r="Q55" s="22">
        <f t="shared" si="0"/>
        <v>45356.7762</v>
      </c>
    </row>
    <row r="56" spans="2:17" ht="25.5" outlineLevel="3">
      <c r="B56" s="16" t="s">
        <v>71</v>
      </c>
      <c r="C56" s="6" t="s">
        <v>26</v>
      </c>
      <c r="D56" s="6" t="s">
        <v>70</v>
      </c>
      <c r="E56" s="6" t="s">
        <v>72</v>
      </c>
      <c r="F56" s="6"/>
      <c r="G56" s="6"/>
      <c r="H56" s="11">
        <v>400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20">
        <v>0</v>
      </c>
      <c r="P56" s="22"/>
      <c r="Q56" s="22">
        <f t="shared" si="0"/>
        <v>400</v>
      </c>
    </row>
    <row r="57" spans="2:17" ht="12.75" outlineLevel="4">
      <c r="B57" s="16" t="s">
        <v>49</v>
      </c>
      <c r="C57" s="6" t="s">
        <v>26</v>
      </c>
      <c r="D57" s="6" t="s">
        <v>70</v>
      </c>
      <c r="E57" s="6" t="s">
        <v>72</v>
      </c>
      <c r="F57" s="6" t="s">
        <v>50</v>
      </c>
      <c r="G57" s="6"/>
      <c r="H57" s="11">
        <v>400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20">
        <v>0</v>
      </c>
      <c r="P57" s="22"/>
      <c r="Q57" s="22">
        <f t="shared" si="0"/>
        <v>400</v>
      </c>
    </row>
    <row r="58" spans="2:17" ht="25.5" outlineLevel="3">
      <c r="B58" s="16" t="s">
        <v>73</v>
      </c>
      <c r="C58" s="6" t="s">
        <v>26</v>
      </c>
      <c r="D58" s="6" t="s">
        <v>70</v>
      </c>
      <c r="E58" s="6" t="s">
        <v>74</v>
      </c>
      <c r="F58" s="6"/>
      <c r="G58" s="6"/>
      <c r="H58" s="11">
        <v>400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20">
        <v>0</v>
      </c>
      <c r="P58" s="22"/>
      <c r="Q58" s="22">
        <f t="shared" si="0"/>
        <v>400</v>
      </c>
    </row>
    <row r="59" spans="2:17" ht="12.75" outlineLevel="4">
      <c r="B59" s="16" t="s">
        <v>49</v>
      </c>
      <c r="C59" s="6" t="s">
        <v>26</v>
      </c>
      <c r="D59" s="6" t="s">
        <v>70</v>
      </c>
      <c r="E59" s="6" t="s">
        <v>74</v>
      </c>
      <c r="F59" s="6" t="s">
        <v>50</v>
      </c>
      <c r="G59" s="6"/>
      <c r="H59" s="11">
        <v>400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20">
        <v>0</v>
      </c>
      <c r="P59" s="22"/>
      <c r="Q59" s="22">
        <f t="shared" si="0"/>
        <v>400</v>
      </c>
    </row>
    <row r="60" spans="2:17" ht="28.5" customHeight="1" outlineLevel="3">
      <c r="B60" s="16" t="s">
        <v>75</v>
      </c>
      <c r="C60" s="6" t="s">
        <v>26</v>
      </c>
      <c r="D60" s="6" t="s">
        <v>70</v>
      </c>
      <c r="E60" s="6" t="s">
        <v>76</v>
      </c>
      <c r="F60" s="6"/>
      <c r="G60" s="6"/>
      <c r="H60" s="11">
        <v>300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20">
        <v>0</v>
      </c>
      <c r="P60" s="22"/>
      <c r="Q60" s="22">
        <f t="shared" si="0"/>
        <v>300</v>
      </c>
    </row>
    <row r="61" spans="2:17" ht="12.75" outlineLevel="4">
      <c r="B61" s="16" t="s">
        <v>49</v>
      </c>
      <c r="C61" s="6" t="s">
        <v>26</v>
      </c>
      <c r="D61" s="6" t="s">
        <v>70</v>
      </c>
      <c r="E61" s="6" t="s">
        <v>76</v>
      </c>
      <c r="F61" s="6" t="s">
        <v>50</v>
      </c>
      <c r="G61" s="6"/>
      <c r="H61" s="11">
        <v>300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20">
        <v>0</v>
      </c>
      <c r="P61" s="22"/>
      <c r="Q61" s="22">
        <f t="shared" si="0"/>
        <v>300</v>
      </c>
    </row>
    <row r="62" spans="2:17" ht="12.75" outlineLevel="3">
      <c r="B62" s="16" t="s">
        <v>61</v>
      </c>
      <c r="C62" s="6" t="s">
        <v>26</v>
      </c>
      <c r="D62" s="6" t="s">
        <v>70</v>
      </c>
      <c r="E62" s="6" t="s">
        <v>62</v>
      </c>
      <c r="F62" s="6"/>
      <c r="G62" s="6"/>
      <c r="H62" s="11">
        <v>19489.9194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20">
        <v>0</v>
      </c>
      <c r="P62" s="22">
        <v>2158.2</v>
      </c>
      <c r="Q62" s="22">
        <f t="shared" si="0"/>
        <v>21648.1194</v>
      </c>
    </row>
    <row r="63" spans="2:17" ht="12.75" outlineLevel="4">
      <c r="B63" s="16" t="s">
        <v>39</v>
      </c>
      <c r="C63" s="6" t="s">
        <v>26</v>
      </c>
      <c r="D63" s="6" t="s">
        <v>70</v>
      </c>
      <c r="E63" s="6" t="s">
        <v>62</v>
      </c>
      <c r="F63" s="6" t="s">
        <v>40</v>
      </c>
      <c r="G63" s="6"/>
      <c r="H63" s="11">
        <v>19489.9194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20">
        <v>0</v>
      </c>
      <c r="P63" s="22">
        <v>2158.2</v>
      </c>
      <c r="Q63" s="22">
        <f t="shared" si="0"/>
        <v>21648.1194</v>
      </c>
    </row>
    <row r="64" spans="2:17" ht="12.75" outlineLevel="3">
      <c r="B64" s="16" t="s">
        <v>77</v>
      </c>
      <c r="C64" s="6" t="s">
        <v>26</v>
      </c>
      <c r="D64" s="6" t="s">
        <v>70</v>
      </c>
      <c r="E64" s="6" t="s">
        <v>78</v>
      </c>
      <c r="F64" s="6"/>
      <c r="G64" s="6"/>
      <c r="H64" s="11">
        <v>1193.473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20">
        <v>0</v>
      </c>
      <c r="P64" s="22">
        <v>175.5</v>
      </c>
      <c r="Q64" s="22">
        <f t="shared" si="0"/>
        <v>1368.973</v>
      </c>
    </row>
    <row r="65" spans="2:17" ht="12.75" outlineLevel="4">
      <c r="B65" s="16" t="s">
        <v>39</v>
      </c>
      <c r="C65" s="6" t="s">
        <v>26</v>
      </c>
      <c r="D65" s="6" t="s">
        <v>70</v>
      </c>
      <c r="E65" s="6" t="s">
        <v>78</v>
      </c>
      <c r="F65" s="6" t="s">
        <v>40</v>
      </c>
      <c r="G65" s="6"/>
      <c r="H65" s="11">
        <v>1193.473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20">
        <v>0</v>
      </c>
      <c r="P65" s="22">
        <v>175.5</v>
      </c>
      <c r="Q65" s="22">
        <f t="shared" si="0"/>
        <v>1368.973</v>
      </c>
    </row>
    <row r="66" spans="2:17" ht="51" outlineLevel="3">
      <c r="B66" s="16" t="s">
        <v>67</v>
      </c>
      <c r="C66" s="6" t="s">
        <v>26</v>
      </c>
      <c r="D66" s="6" t="s">
        <v>70</v>
      </c>
      <c r="E66" s="6" t="s">
        <v>68</v>
      </c>
      <c r="F66" s="6"/>
      <c r="G66" s="6"/>
      <c r="H66" s="11">
        <v>18923.8472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20">
        <v>0</v>
      </c>
      <c r="P66" s="22"/>
      <c r="Q66" s="22">
        <f t="shared" si="0"/>
        <v>18923.8472</v>
      </c>
    </row>
    <row r="67" spans="2:17" ht="12.75" outlineLevel="4">
      <c r="B67" s="16" t="s">
        <v>39</v>
      </c>
      <c r="C67" s="6" t="s">
        <v>26</v>
      </c>
      <c r="D67" s="6" t="s">
        <v>70</v>
      </c>
      <c r="E67" s="6" t="s">
        <v>68</v>
      </c>
      <c r="F67" s="6" t="s">
        <v>40</v>
      </c>
      <c r="G67" s="6"/>
      <c r="H67" s="11">
        <v>18923.8472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20">
        <v>0</v>
      </c>
      <c r="P67" s="22"/>
      <c r="Q67" s="22">
        <f t="shared" si="0"/>
        <v>18923.8472</v>
      </c>
    </row>
    <row r="68" spans="2:17" ht="63.75" outlineLevel="3">
      <c r="B68" s="16" t="s">
        <v>79</v>
      </c>
      <c r="C68" s="6" t="s">
        <v>26</v>
      </c>
      <c r="D68" s="6" t="s">
        <v>70</v>
      </c>
      <c r="E68" s="6" t="s">
        <v>80</v>
      </c>
      <c r="F68" s="6"/>
      <c r="G68" s="6"/>
      <c r="H68" s="11">
        <v>2214.8366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20">
        <v>0</v>
      </c>
      <c r="P68" s="22"/>
      <c r="Q68" s="22">
        <f t="shared" si="0"/>
        <v>2214.8366</v>
      </c>
    </row>
    <row r="69" spans="2:17" ht="12.75" outlineLevel="4">
      <c r="B69" s="16" t="s">
        <v>39</v>
      </c>
      <c r="C69" s="6" t="s">
        <v>26</v>
      </c>
      <c r="D69" s="6" t="s">
        <v>70</v>
      </c>
      <c r="E69" s="6" t="s">
        <v>80</v>
      </c>
      <c r="F69" s="6" t="s">
        <v>40</v>
      </c>
      <c r="G69" s="6"/>
      <c r="H69" s="11">
        <v>2214.8366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20">
        <v>0</v>
      </c>
      <c r="P69" s="22"/>
      <c r="Q69" s="22">
        <f t="shared" si="0"/>
        <v>2214.8366</v>
      </c>
    </row>
    <row r="70" spans="2:17" ht="105.75" customHeight="1" outlineLevel="3">
      <c r="B70" s="16" t="s">
        <v>81</v>
      </c>
      <c r="C70" s="6" t="s">
        <v>26</v>
      </c>
      <c r="D70" s="6" t="s">
        <v>70</v>
      </c>
      <c r="E70" s="6" t="s">
        <v>82</v>
      </c>
      <c r="F70" s="6"/>
      <c r="G70" s="6"/>
      <c r="H70" s="11">
        <v>101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20">
        <v>0</v>
      </c>
      <c r="P70" s="22"/>
      <c r="Q70" s="22">
        <f t="shared" si="0"/>
        <v>101</v>
      </c>
    </row>
    <row r="71" spans="2:17" ht="12.75" outlineLevel="4">
      <c r="B71" s="16" t="s">
        <v>39</v>
      </c>
      <c r="C71" s="6" t="s">
        <v>26</v>
      </c>
      <c r="D71" s="6" t="s">
        <v>70</v>
      </c>
      <c r="E71" s="6" t="s">
        <v>82</v>
      </c>
      <c r="F71" s="6" t="s">
        <v>40</v>
      </c>
      <c r="G71" s="6"/>
      <c r="H71" s="11">
        <v>101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20">
        <v>0</v>
      </c>
      <c r="P71" s="22"/>
      <c r="Q71" s="22">
        <f t="shared" si="0"/>
        <v>101</v>
      </c>
    </row>
    <row r="72" spans="2:17" ht="12.75" outlineLevel="2">
      <c r="B72" s="16" t="s">
        <v>83</v>
      </c>
      <c r="C72" s="6" t="s">
        <v>26</v>
      </c>
      <c r="D72" s="6" t="s">
        <v>84</v>
      </c>
      <c r="E72" s="6"/>
      <c r="F72" s="6"/>
      <c r="G72" s="6"/>
      <c r="H72" s="11">
        <v>3878.7792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0">
        <v>0</v>
      </c>
      <c r="P72" s="22">
        <v>892.4</v>
      </c>
      <c r="Q72" s="22">
        <f aca="true" t="shared" si="1" ref="Q72:Q135">+H72+P72</f>
        <v>4771.1792</v>
      </c>
    </row>
    <row r="73" spans="2:17" ht="12.75" outlineLevel="3">
      <c r="B73" s="16" t="s">
        <v>61</v>
      </c>
      <c r="C73" s="6" t="s">
        <v>26</v>
      </c>
      <c r="D73" s="6" t="s">
        <v>84</v>
      </c>
      <c r="E73" s="6" t="s">
        <v>62</v>
      </c>
      <c r="F73" s="6"/>
      <c r="G73" s="6"/>
      <c r="H73" s="11">
        <v>2235.7392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20">
        <v>0</v>
      </c>
      <c r="P73" s="22">
        <v>892.4</v>
      </c>
      <c r="Q73" s="22">
        <f t="shared" si="1"/>
        <v>3128.1392</v>
      </c>
    </row>
    <row r="74" spans="2:17" ht="12.75" outlineLevel="4">
      <c r="B74" s="16" t="s">
        <v>39</v>
      </c>
      <c r="C74" s="6" t="s">
        <v>26</v>
      </c>
      <c r="D74" s="6" t="s">
        <v>84</v>
      </c>
      <c r="E74" s="6" t="s">
        <v>62</v>
      </c>
      <c r="F74" s="6" t="s">
        <v>40</v>
      </c>
      <c r="G74" s="6"/>
      <c r="H74" s="11">
        <v>2235.7392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20">
        <v>0</v>
      </c>
      <c r="P74" s="22">
        <v>892.4</v>
      </c>
      <c r="Q74" s="22">
        <f t="shared" si="1"/>
        <v>3128.1392</v>
      </c>
    </row>
    <row r="75" spans="2:17" ht="51" outlineLevel="3">
      <c r="B75" s="16" t="s">
        <v>67</v>
      </c>
      <c r="C75" s="6" t="s">
        <v>26</v>
      </c>
      <c r="D75" s="6" t="s">
        <v>84</v>
      </c>
      <c r="E75" s="6" t="s">
        <v>68</v>
      </c>
      <c r="F75" s="6" t="s">
        <v>4</v>
      </c>
      <c r="G75" s="6"/>
      <c r="H75" s="11">
        <v>1643.04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20">
        <v>0</v>
      </c>
      <c r="P75" s="22"/>
      <c r="Q75" s="22">
        <f t="shared" si="1"/>
        <v>1643.04</v>
      </c>
    </row>
    <row r="76" spans="2:17" ht="12.75" outlineLevel="4">
      <c r="B76" s="16" t="s">
        <v>39</v>
      </c>
      <c r="C76" s="6" t="s">
        <v>26</v>
      </c>
      <c r="D76" s="6" t="s">
        <v>84</v>
      </c>
      <c r="E76" s="6" t="s">
        <v>68</v>
      </c>
      <c r="F76" s="6" t="s">
        <v>40</v>
      </c>
      <c r="G76" s="6"/>
      <c r="H76" s="11">
        <v>1643.04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20">
        <v>0</v>
      </c>
      <c r="P76" s="22"/>
      <c r="Q76" s="22">
        <f t="shared" si="1"/>
        <v>1643.04</v>
      </c>
    </row>
    <row r="77" spans="2:17" ht="12.75" outlineLevel="2">
      <c r="B77" s="16" t="s">
        <v>85</v>
      </c>
      <c r="C77" s="6" t="s">
        <v>26</v>
      </c>
      <c r="D77" s="6" t="s">
        <v>86</v>
      </c>
      <c r="E77" s="6"/>
      <c r="F77" s="6"/>
      <c r="G77" s="6"/>
      <c r="H77" s="11">
        <v>28796.478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20">
        <v>0</v>
      </c>
      <c r="P77" s="22">
        <v>214.3</v>
      </c>
      <c r="Q77" s="22">
        <f t="shared" si="1"/>
        <v>29010.778</v>
      </c>
    </row>
    <row r="78" spans="2:17" ht="12.75" outlineLevel="3">
      <c r="B78" s="16" t="s">
        <v>61</v>
      </c>
      <c r="C78" s="6" t="s">
        <v>26</v>
      </c>
      <c r="D78" s="6" t="s">
        <v>86</v>
      </c>
      <c r="E78" s="6" t="s">
        <v>62</v>
      </c>
      <c r="F78" s="6"/>
      <c r="G78" s="6"/>
      <c r="H78" s="11">
        <v>23559.988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20">
        <v>0</v>
      </c>
      <c r="P78" s="22">
        <v>214.3</v>
      </c>
      <c r="Q78" s="22">
        <f t="shared" si="1"/>
        <v>23774.288</v>
      </c>
    </row>
    <row r="79" spans="2:17" ht="12.75" outlineLevel="4">
      <c r="B79" s="16" t="s">
        <v>39</v>
      </c>
      <c r="C79" s="6" t="s">
        <v>26</v>
      </c>
      <c r="D79" s="6" t="s">
        <v>86</v>
      </c>
      <c r="E79" s="6" t="s">
        <v>62</v>
      </c>
      <c r="F79" s="6" t="s">
        <v>40</v>
      </c>
      <c r="G79" s="6"/>
      <c r="H79" s="11">
        <v>23559.988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0">
        <v>0</v>
      </c>
      <c r="P79" s="22">
        <v>214.3</v>
      </c>
      <c r="Q79" s="22">
        <f t="shared" si="1"/>
        <v>23774.288</v>
      </c>
    </row>
    <row r="80" spans="2:17" ht="51" outlineLevel="3">
      <c r="B80" s="16" t="s">
        <v>87</v>
      </c>
      <c r="C80" s="6" t="s">
        <v>26</v>
      </c>
      <c r="D80" s="6" t="s">
        <v>86</v>
      </c>
      <c r="E80" s="6" t="s">
        <v>88</v>
      </c>
      <c r="F80" s="6"/>
      <c r="G80" s="6"/>
      <c r="H80" s="11">
        <v>5236.49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0">
        <v>0</v>
      </c>
      <c r="P80" s="22"/>
      <c r="Q80" s="22">
        <f t="shared" si="1"/>
        <v>5236.49</v>
      </c>
    </row>
    <row r="81" spans="2:17" ht="12.75" outlineLevel="4">
      <c r="B81" s="16" t="s">
        <v>39</v>
      </c>
      <c r="C81" s="6" t="s">
        <v>26</v>
      </c>
      <c r="D81" s="6" t="s">
        <v>86</v>
      </c>
      <c r="E81" s="6" t="s">
        <v>88</v>
      </c>
      <c r="F81" s="6" t="s">
        <v>40</v>
      </c>
      <c r="G81" s="6"/>
      <c r="H81" s="11">
        <v>5236.49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20">
        <v>0</v>
      </c>
      <c r="P81" s="22"/>
      <c r="Q81" s="22">
        <f t="shared" si="1"/>
        <v>5236.49</v>
      </c>
    </row>
    <row r="82" spans="2:17" ht="12.75" outlineLevel="2">
      <c r="B82" s="16" t="s">
        <v>89</v>
      </c>
      <c r="C82" s="6" t="s">
        <v>26</v>
      </c>
      <c r="D82" s="6" t="s">
        <v>90</v>
      </c>
      <c r="E82" s="6"/>
      <c r="F82" s="6"/>
      <c r="G82" s="6"/>
      <c r="H82" s="11">
        <v>34158.7145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0">
        <v>0</v>
      </c>
      <c r="P82" s="22">
        <v>448</v>
      </c>
      <c r="Q82" s="22">
        <f t="shared" si="1"/>
        <v>34606.7145</v>
      </c>
    </row>
    <row r="83" spans="2:17" ht="12.75" outlineLevel="3">
      <c r="B83" s="16" t="s">
        <v>91</v>
      </c>
      <c r="C83" s="6" t="s">
        <v>26</v>
      </c>
      <c r="D83" s="6" t="s">
        <v>90</v>
      </c>
      <c r="E83" s="6" t="s">
        <v>92</v>
      </c>
      <c r="F83" s="6"/>
      <c r="G83" s="6"/>
      <c r="H83" s="11">
        <v>10383.7145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0">
        <v>0</v>
      </c>
      <c r="P83" s="22">
        <v>448</v>
      </c>
      <c r="Q83" s="22">
        <f t="shared" si="1"/>
        <v>10831.7145</v>
      </c>
    </row>
    <row r="84" spans="2:17" ht="12.75" outlineLevel="4">
      <c r="B84" s="16" t="s">
        <v>39</v>
      </c>
      <c r="C84" s="6" t="s">
        <v>26</v>
      </c>
      <c r="D84" s="6" t="s">
        <v>90</v>
      </c>
      <c r="E84" s="6" t="s">
        <v>92</v>
      </c>
      <c r="F84" s="6" t="s">
        <v>40</v>
      </c>
      <c r="G84" s="6"/>
      <c r="H84" s="11">
        <v>10383.7145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20">
        <v>0</v>
      </c>
      <c r="P84" s="22">
        <v>448</v>
      </c>
      <c r="Q84" s="22">
        <f t="shared" si="1"/>
        <v>10831.7145</v>
      </c>
    </row>
    <row r="85" spans="2:17" ht="38.25" outlineLevel="3">
      <c r="B85" s="16" t="s">
        <v>65</v>
      </c>
      <c r="C85" s="6" t="s">
        <v>26</v>
      </c>
      <c r="D85" s="6" t="s">
        <v>90</v>
      </c>
      <c r="E85" s="6" t="s">
        <v>93</v>
      </c>
      <c r="F85" s="6"/>
      <c r="G85" s="6"/>
      <c r="H85" s="11">
        <v>130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0">
        <v>0</v>
      </c>
      <c r="P85" s="22"/>
      <c r="Q85" s="22">
        <f t="shared" si="1"/>
        <v>130</v>
      </c>
    </row>
    <row r="86" spans="2:17" ht="12.75" outlineLevel="4">
      <c r="B86" s="16" t="s">
        <v>9</v>
      </c>
      <c r="C86" s="6" t="s">
        <v>26</v>
      </c>
      <c r="D86" s="6" t="s">
        <v>90</v>
      </c>
      <c r="E86" s="6" t="s">
        <v>93</v>
      </c>
      <c r="F86" s="6" t="s">
        <v>10</v>
      </c>
      <c r="G86" s="6"/>
      <c r="H86" s="11">
        <v>130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20">
        <v>0</v>
      </c>
      <c r="P86" s="22"/>
      <c r="Q86" s="22">
        <f t="shared" si="1"/>
        <v>130</v>
      </c>
    </row>
    <row r="87" spans="2:17" ht="25.5" outlineLevel="3">
      <c r="B87" s="16" t="s">
        <v>94</v>
      </c>
      <c r="C87" s="6" t="s">
        <v>26</v>
      </c>
      <c r="D87" s="6" t="s">
        <v>90</v>
      </c>
      <c r="E87" s="6" t="s">
        <v>95</v>
      </c>
      <c r="F87" s="6"/>
      <c r="G87" s="6"/>
      <c r="H87" s="11">
        <v>1782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20">
        <v>0</v>
      </c>
      <c r="P87" s="22"/>
      <c r="Q87" s="22">
        <f t="shared" si="1"/>
        <v>1782</v>
      </c>
    </row>
    <row r="88" spans="2:17" ht="12.75" outlineLevel="4">
      <c r="B88" s="16" t="s">
        <v>39</v>
      </c>
      <c r="C88" s="6" t="s">
        <v>26</v>
      </c>
      <c r="D88" s="6" t="s">
        <v>90</v>
      </c>
      <c r="E88" s="6" t="s">
        <v>95</v>
      </c>
      <c r="F88" s="6" t="s">
        <v>40</v>
      </c>
      <c r="G88" s="6"/>
      <c r="H88" s="11">
        <v>1782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20">
        <v>0</v>
      </c>
      <c r="P88" s="22"/>
      <c r="Q88" s="22">
        <f t="shared" si="1"/>
        <v>1782</v>
      </c>
    </row>
    <row r="89" spans="2:17" ht="38.25" outlineLevel="3">
      <c r="B89" s="16" t="s">
        <v>96</v>
      </c>
      <c r="C89" s="6" t="s">
        <v>26</v>
      </c>
      <c r="D89" s="6" t="s">
        <v>90</v>
      </c>
      <c r="E89" s="6" t="s">
        <v>97</v>
      </c>
      <c r="F89" s="6"/>
      <c r="G89" s="6"/>
      <c r="H89" s="11">
        <v>20573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20">
        <v>0</v>
      </c>
      <c r="P89" s="22"/>
      <c r="Q89" s="22">
        <f t="shared" si="1"/>
        <v>20573</v>
      </c>
    </row>
    <row r="90" spans="2:17" ht="12.75" outlineLevel="4">
      <c r="B90" s="16" t="s">
        <v>39</v>
      </c>
      <c r="C90" s="6" t="s">
        <v>26</v>
      </c>
      <c r="D90" s="6" t="s">
        <v>90</v>
      </c>
      <c r="E90" s="6" t="s">
        <v>97</v>
      </c>
      <c r="F90" s="6" t="s">
        <v>40</v>
      </c>
      <c r="G90" s="6"/>
      <c r="H90" s="11">
        <v>20573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20">
        <v>0</v>
      </c>
      <c r="P90" s="22"/>
      <c r="Q90" s="22">
        <f t="shared" si="1"/>
        <v>20573</v>
      </c>
    </row>
    <row r="91" spans="2:17" ht="51" outlineLevel="3">
      <c r="B91" s="16" t="s">
        <v>98</v>
      </c>
      <c r="C91" s="6" t="s">
        <v>26</v>
      </c>
      <c r="D91" s="6" t="s">
        <v>90</v>
      </c>
      <c r="E91" s="6" t="s">
        <v>99</v>
      </c>
      <c r="F91" s="6"/>
      <c r="G91" s="6"/>
      <c r="H91" s="11">
        <v>30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20">
        <v>0</v>
      </c>
      <c r="P91" s="22"/>
      <c r="Q91" s="22">
        <f t="shared" si="1"/>
        <v>30</v>
      </c>
    </row>
    <row r="92" spans="2:17" ht="25.5" outlineLevel="4">
      <c r="B92" s="16" t="s">
        <v>100</v>
      </c>
      <c r="C92" s="6" t="s">
        <v>26</v>
      </c>
      <c r="D92" s="6" t="s">
        <v>90</v>
      </c>
      <c r="E92" s="6" t="s">
        <v>99</v>
      </c>
      <c r="F92" s="6" t="s">
        <v>101</v>
      </c>
      <c r="G92" s="6"/>
      <c r="H92" s="11">
        <v>30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20">
        <v>0</v>
      </c>
      <c r="P92" s="22"/>
      <c r="Q92" s="22">
        <f t="shared" si="1"/>
        <v>30</v>
      </c>
    </row>
    <row r="93" spans="2:17" ht="27" customHeight="1" outlineLevel="3">
      <c r="B93" s="16" t="s">
        <v>102</v>
      </c>
      <c r="C93" s="6" t="s">
        <v>26</v>
      </c>
      <c r="D93" s="6" t="s">
        <v>90</v>
      </c>
      <c r="E93" s="6" t="s">
        <v>103</v>
      </c>
      <c r="F93" s="6"/>
      <c r="G93" s="6"/>
      <c r="H93" s="11">
        <v>1050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20">
        <v>0</v>
      </c>
      <c r="P93" s="22"/>
      <c r="Q93" s="22">
        <f t="shared" si="1"/>
        <v>1050</v>
      </c>
    </row>
    <row r="94" spans="2:17" ht="25.5" outlineLevel="4">
      <c r="B94" s="16" t="s">
        <v>100</v>
      </c>
      <c r="C94" s="6" t="s">
        <v>26</v>
      </c>
      <c r="D94" s="6" t="s">
        <v>90</v>
      </c>
      <c r="E94" s="6" t="s">
        <v>103</v>
      </c>
      <c r="F94" s="6" t="s">
        <v>101</v>
      </c>
      <c r="G94" s="6"/>
      <c r="H94" s="11">
        <v>1050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20">
        <v>0</v>
      </c>
      <c r="P94" s="22"/>
      <c r="Q94" s="22">
        <f t="shared" si="1"/>
        <v>1050</v>
      </c>
    </row>
    <row r="95" spans="2:17" ht="25.5" outlineLevel="3">
      <c r="B95" s="16" t="s">
        <v>104</v>
      </c>
      <c r="C95" s="6" t="s">
        <v>26</v>
      </c>
      <c r="D95" s="6" t="s">
        <v>90</v>
      </c>
      <c r="E95" s="6" t="s">
        <v>105</v>
      </c>
      <c r="F95" s="6"/>
      <c r="G95" s="6"/>
      <c r="H95" s="11">
        <v>50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20">
        <v>0</v>
      </c>
      <c r="P95" s="22"/>
      <c r="Q95" s="22">
        <f t="shared" si="1"/>
        <v>50</v>
      </c>
    </row>
    <row r="96" spans="2:17" ht="25.5" outlineLevel="4">
      <c r="B96" s="16" t="s">
        <v>100</v>
      </c>
      <c r="C96" s="6" t="s">
        <v>26</v>
      </c>
      <c r="D96" s="6" t="s">
        <v>90</v>
      </c>
      <c r="E96" s="6" t="s">
        <v>105</v>
      </c>
      <c r="F96" s="6" t="s">
        <v>101</v>
      </c>
      <c r="G96" s="6"/>
      <c r="H96" s="11">
        <v>50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0">
        <v>0</v>
      </c>
      <c r="P96" s="22"/>
      <c r="Q96" s="22">
        <f t="shared" si="1"/>
        <v>50</v>
      </c>
    </row>
    <row r="97" spans="2:17" ht="12.75" outlineLevel="3">
      <c r="B97" s="16" t="s">
        <v>106</v>
      </c>
      <c r="C97" s="6" t="s">
        <v>26</v>
      </c>
      <c r="D97" s="6" t="s">
        <v>90</v>
      </c>
      <c r="E97" s="6" t="s">
        <v>107</v>
      </c>
      <c r="F97" s="6" t="s">
        <v>4</v>
      </c>
      <c r="G97" s="6"/>
      <c r="H97" s="11">
        <v>80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20">
        <v>0</v>
      </c>
      <c r="P97" s="22"/>
      <c r="Q97" s="22">
        <f t="shared" si="1"/>
        <v>80</v>
      </c>
    </row>
    <row r="98" spans="2:17" ht="25.5" outlineLevel="4">
      <c r="B98" s="16" t="s">
        <v>100</v>
      </c>
      <c r="C98" s="6" t="s">
        <v>26</v>
      </c>
      <c r="D98" s="6" t="s">
        <v>90</v>
      </c>
      <c r="E98" s="6" t="s">
        <v>107</v>
      </c>
      <c r="F98" s="6" t="s">
        <v>101</v>
      </c>
      <c r="G98" s="6"/>
      <c r="H98" s="11">
        <v>80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20">
        <v>0</v>
      </c>
      <c r="P98" s="22"/>
      <c r="Q98" s="22">
        <f t="shared" si="1"/>
        <v>80</v>
      </c>
    </row>
    <row r="99" spans="2:17" ht="25.5" outlineLevel="3">
      <c r="B99" s="16" t="s">
        <v>108</v>
      </c>
      <c r="C99" s="6" t="s">
        <v>26</v>
      </c>
      <c r="D99" s="6" t="s">
        <v>90</v>
      </c>
      <c r="E99" s="6" t="s">
        <v>109</v>
      </c>
      <c r="F99" s="6" t="s">
        <v>4</v>
      </c>
      <c r="G99" s="6"/>
      <c r="H99" s="11">
        <v>50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0">
        <v>0</v>
      </c>
      <c r="P99" s="22"/>
      <c r="Q99" s="22">
        <f t="shared" si="1"/>
        <v>50</v>
      </c>
    </row>
    <row r="100" spans="2:17" ht="25.5" outlineLevel="4">
      <c r="B100" s="16" t="s">
        <v>100</v>
      </c>
      <c r="C100" s="6" t="s">
        <v>26</v>
      </c>
      <c r="D100" s="6" t="s">
        <v>90</v>
      </c>
      <c r="E100" s="6" t="s">
        <v>109</v>
      </c>
      <c r="F100" s="6" t="s">
        <v>101</v>
      </c>
      <c r="G100" s="6"/>
      <c r="H100" s="11">
        <v>50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0">
        <v>0</v>
      </c>
      <c r="P100" s="22"/>
      <c r="Q100" s="22">
        <f t="shared" si="1"/>
        <v>50</v>
      </c>
    </row>
    <row r="101" spans="2:17" ht="63.75" outlineLevel="3">
      <c r="B101" s="16" t="s">
        <v>110</v>
      </c>
      <c r="C101" s="6" t="s">
        <v>26</v>
      </c>
      <c r="D101" s="6" t="s">
        <v>90</v>
      </c>
      <c r="E101" s="6" t="s">
        <v>111</v>
      </c>
      <c r="F101" s="6"/>
      <c r="G101" s="6"/>
      <c r="H101" s="11">
        <v>30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0">
        <v>0</v>
      </c>
      <c r="P101" s="22"/>
      <c r="Q101" s="22">
        <f t="shared" si="1"/>
        <v>30</v>
      </c>
    </row>
    <row r="102" spans="2:17" ht="25.5" outlineLevel="4">
      <c r="B102" s="16" t="s">
        <v>100</v>
      </c>
      <c r="C102" s="6" t="s">
        <v>26</v>
      </c>
      <c r="D102" s="6" t="s">
        <v>90</v>
      </c>
      <c r="E102" s="6" t="s">
        <v>111</v>
      </c>
      <c r="F102" s="6" t="s">
        <v>101</v>
      </c>
      <c r="G102" s="6"/>
      <c r="H102" s="11">
        <v>30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0">
        <v>0</v>
      </c>
      <c r="P102" s="22"/>
      <c r="Q102" s="22">
        <f t="shared" si="1"/>
        <v>30</v>
      </c>
    </row>
    <row r="103" spans="2:17" ht="12.75" outlineLevel="2">
      <c r="B103" s="16" t="s">
        <v>89</v>
      </c>
      <c r="C103" s="6" t="s">
        <v>26</v>
      </c>
      <c r="D103" s="6" t="s">
        <v>112</v>
      </c>
      <c r="E103" s="6"/>
      <c r="F103" s="6"/>
      <c r="G103" s="6"/>
      <c r="H103" s="11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20">
        <v>0</v>
      </c>
      <c r="P103" s="22"/>
      <c r="Q103" s="22">
        <f t="shared" si="1"/>
        <v>0</v>
      </c>
    </row>
    <row r="104" spans="2:17" ht="12.75" outlineLevel="3">
      <c r="B104" s="16" t="s">
        <v>91</v>
      </c>
      <c r="C104" s="6" t="s">
        <v>26</v>
      </c>
      <c r="D104" s="6" t="s">
        <v>112</v>
      </c>
      <c r="E104" s="6" t="s">
        <v>92</v>
      </c>
      <c r="F104" s="6"/>
      <c r="G104" s="6"/>
      <c r="H104" s="11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20">
        <v>0</v>
      </c>
      <c r="P104" s="22"/>
      <c r="Q104" s="22">
        <f t="shared" si="1"/>
        <v>0</v>
      </c>
    </row>
    <row r="105" spans="2:17" ht="12.75" outlineLevel="4">
      <c r="B105" s="16" t="s">
        <v>39</v>
      </c>
      <c r="C105" s="6" t="s">
        <v>26</v>
      </c>
      <c r="D105" s="6" t="s">
        <v>112</v>
      </c>
      <c r="E105" s="6" t="s">
        <v>92</v>
      </c>
      <c r="F105" s="6" t="s">
        <v>40</v>
      </c>
      <c r="G105" s="6"/>
      <c r="H105" s="11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0">
        <v>0</v>
      </c>
      <c r="P105" s="22"/>
      <c r="Q105" s="22">
        <f t="shared" si="1"/>
        <v>0</v>
      </c>
    </row>
    <row r="106" spans="2:17" ht="12.75" outlineLevel="2">
      <c r="B106" s="16" t="s">
        <v>19</v>
      </c>
      <c r="C106" s="6" t="s">
        <v>26</v>
      </c>
      <c r="D106" s="6" t="s">
        <v>20</v>
      </c>
      <c r="E106" s="6"/>
      <c r="F106" s="6"/>
      <c r="G106" s="6"/>
      <c r="H106" s="11">
        <v>87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0">
        <v>0</v>
      </c>
      <c r="P106" s="22"/>
      <c r="Q106" s="22">
        <f t="shared" si="1"/>
        <v>87</v>
      </c>
    </row>
    <row r="107" spans="2:17" ht="25.5" outlineLevel="3">
      <c r="B107" s="16" t="s">
        <v>113</v>
      </c>
      <c r="C107" s="6" t="s">
        <v>26</v>
      </c>
      <c r="D107" s="6" t="s">
        <v>20</v>
      </c>
      <c r="E107" s="6" t="s">
        <v>114</v>
      </c>
      <c r="F107" s="6"/>
      <c r="G107" s="6"/>
      <c r="H107" s="11">
        <v>87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20">
        <v>0</v>
      </c>
      <c r="P107" s="22"/>
      <c r="Q107" s="22">
        <f t="shared" si="1"/>
        <v>87</v>
      </c>
    </row>
    <row r="108" spans="2:17" ht="12.75" outlineLevel="4">
      <c r="B108" s="16" t="s">
        <v>23</v>
      </c>
      <c r="C108" s="6" t="s">
        <v>26</v>
      </c>
      <c r="D108" s="6" t="s">
        <v>20</v>
      </c>
      <c r="E108" s="6" t="s">
        <v>114</v>
      </c>
      <c r="F108" s="6" t="s">
        <v>24</v>
      </c>
      <c r="G108" s="6"/>
      <c r="H108" s="11">
        <v>87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0">
        <v>0</v>
      </c>
      <c r="P108" s="22"/>
      <c r="Q108" s="22">
        <f t="shared" si="1"/>
        <v>87</v>
      </c>
    </row>
    <row r="109" spans="2:18" ht="27" customHeight="1">
      <c r="B109" s="17" t="s">
        <v>115</v>
      </c>
      <c r="C109" s="12" t="s">
        <v>116</v>
      </c>
      <c r="D109" s="12" t="s">
        <v>3</v>
      </c>
      <c r="E109" s="12"/>
      <c r="F109" s="12"/>
      <c r="G109" s="12"/>
      <c r="H109" s="7">
        <v>98231.8925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20">
        <v>0</v>
      </c>
      <c r="P109" s="14">
        <f>+P121+P126+P143+P147+P149+P153+P156</f>
        <v>692.2</v>
      </c>
      <c r="Q109" s="14">
        <f t="shared" si="1"/>
        <v>98924.0925</v>
      </c>
      <c r="R109" s="23"/>
    </row>
    <row r="110" spans="2:17" ht="12.75" outlineLevel="2">
      <c r="B110" s="16" t="s">
        <v>117</v>
      </c>
      <c r="C110" s="6" t="s">
        <v>116</v>
      </c>
      <c r="D110" s="6" t="s">
        <v>118</v>
      </c>
      <c r="E110" s="6"/>
      <c r="F110" s="6"/>
      <c r="G110" s="6"/>
      <c r="H110" s="11">
        <v>802.659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0">
        <v>0</v>
      </c>
      <c r="P110" s="22"/>
      <c r="Q110" s="22">
        <f t="shared" si="1"/>
        <v>802.659</v>
      </c>
    </row>
    <row r="111" spans="2:17" ht="25.5" outlineLevel="3">
      <c r="B111" s="16" t="s">
        <v>119</v>
      </c>
      <c r="C111" s="6" t="s">
        <v>116</v>
      </c>
      <c r="D111" s="6" t="s">
        <v>118</v>
      </c>
      <c r="E111" s="6" t="s">
        <v>120</v>
      </c>
      <c r="F111" s="6"/>
      <c r="G111" s="6"/>
      <c r="H111" s="11">
        <v>802.659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0">
        <v>0</v>
      </c>
      <c r="P111" s="22"/>
      <c r="Q111" s="22">
        <f t="shared" si="1"/>
        <v>802.659</v>
      </c>
    </row>
    <row r="112" spans="2:17" ht="12.75" outlineLevel="4">
      <c r="B112" s="16" t="s">
        <v>9</v>
      </c>
      <c r="C112" s="6" t="s">
        <v>116</v>
      </c>
      <c r="D112" s="6" t="s">
        <v>118</v>
      </c>
      <c r="E112" s="6" t="s">
        <v>120</v>
      </c>
      <c r="F112" s="6" t="s">
        <v>10</v>
      </c>
      <c r="G112" s="6"/>
      <c r="H112" s="11">
        <v>802.659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20">
        <v>0</v>
      </c>
      <c r="P112" s="22"/>
      <c r="Q112" s="22">
        <f t="shared" si="1"/>
        <v>802.659</v>
      </c>
    </row>
    <row r="113" spans="2:17" ht="12.75" outlineLevel="2">
      <c r="B113" s="16" t="s">
        <v>121</v>
      </c>
      <c r="C113" s="6" t="s">
        <v>116</v>
      </c>
      <c r="D113" s="6" t="s">
        <v>122</v>
      </c>
      <c r="E113" s="6"/>
      <c r="F113" s="6"/>
      <c r="G113" s="6"/>
      <c r="H113" s="11">
        <v>148.4892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20">
        <v>0</v>
      </c>
      <c r="P113" s="22"/>
      <c r="Q113" s="22">
        <f t="shared" si="1"/>
        <v>148.4892</v>
      </c>
    </row>
    <row r="114" spans="2:17" ht="38.25" outlineLevel="3">
      <c r="B114" s="16" t="s">
        <v>123</v>
      </c>
      <c r="C114" s="6" t="s">
        <v>116</v>
      </c>
      <c r="D114" s="6" t="s">
        <v>122</v>
      </c>
      <c r="E114" s="6" t="s">
        <v>124</v>
      </c>
      <c r="F114" s="6"/>
      <c r="G114" s="6"/>
      <c r="H114" s="11">
        <v>148.4892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20">
        <v>0</v>
      </c>
      <c r="P114" s="22"/>
      <c r="Q114" s="22">
        <f t="shared" si="1"/>
        <v>148.4892</v>
      </c>
    </row>
    <row r="115" spans="2:17" ht="12.75" outlineLevel="4">
      <c r="B115" s="16" t="s">
        <v>39</v>
      </c>
      <c r="C115" s="6" t="s">
        <v>116</v>
      </c>
      <c r="D115" s="6" t="s">
        <v>122</v>
      </c>
      <c r="E115" s="6" t="s">
        <v>124</v>
      </c>
      <c r="F115" s="6" t="s">
        <v>40</v>
      </c>
      <c r="G115" s="6"/>
      <c r="H115" s="11">
        <v>148.4892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20">
        <v>0</v>
      </c>
      <c r="P115" s="22"/>
      <c r="Q115" s="22">
        <f t="shared" si="1"/>
        <v>148.4892</v>
      </c>
    </row>
    <row r="116" spans="2:17" ht="12.75" outlineLevel="2">
      <c r="B116" s="16" t="s">
        <v>27</v>
      </c>
      <c r="C116" s="6" t="s">
        <v>116</v>
      </c>
      <c r="D116" s="6" t="s">
        <v>28</v>
      </c>
      <c r="E116" s="6"/>
      <c r="F116" s="6"/>
      <c r="G116" s="6"/>
      <c r="H116" s="11">
        <v>12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20">
        <v>0</v>
      </c>
      <c r="P116" s="22"/>
      <c r="Q116" s="22">
        <f t="shared" si="1"/>
        <v>12</v>
      </c>
    </row>
    <row r="117" spans="2:17" ht="38.25" outlineLevel="3">
      <c r="B117" s="16" t="s">
        <v>29</v>
      </c>
      <c r="C117" s="6" t="s">
        <v>116</v>
      </c>
      <c r="D117" s="6" t="s">
        <v>28</v>
      </c>
      <c r="E117" s="6" t="s">
        <v>30</v>
      </c>
      <c r="F117" s="6"/>
      <c r="G117" s="6"/>
      <c r="H117" s="11">
        <v>12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20">
        <v>0</v>
      </c>
      <c r="P117" s="22"/>
      <c r="Q117" s="22">
        <f t="shared" si="1"/>
        <v>12</v>
      </c>
    </row>
    <row r="118" spans="2:17" ht="12.75" outlineLevel="4">
      <c r="B118" s="16" t="s">
        <v>9</v>
      </c>
      <c r="C118" s="6" t="s">
        <v>116</v>
      </c>
      <c r="D118" s="6" t="s">
        <v>28</v>
      </c>
      <c r="E118" s="6" t="s">
        <v>30</v>
      </c>
      <c r="F118" s="6" t="s">
        <v>10</v>
      </c>
      <c r="G118" s="6"/>
      <c r="H118" s="11">
        <v>12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20">
        <v>0</v>
      </c>
      <c r="P118" s="22"/>
      <c r="Q118" s="22">
        <f t="shared" si="1"/>
        <v>12</v>
      </c>
    </row>
    <row r="119" spans="2:17" ht="12.75" outlineLevel="2">
      <c r="B119" s="16" t="s">
        <v>125</v>
      </c>
      <c r="C119" s="6" t="s">
        <v>116</v>
      </c>
      <c r="D119" s="6" t="s">
        <v>126</v>
      </c>
      <c r="E119" s="6"/>
      <c r="F119" s="6"/>
      <c r="G119" s="6"/>
      <c r="H119" s="11">
        <v>33793.186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20">
        <v>0</v>
      </c>
      <c r="P119" s="22">
        <v>3</v>
      </c>
      <c r="Q119" s="22">
        <f t="shared" si="1"/>
        <v>33796.186</v>
      </c>
    </row>
    <row r="120" spans="2:17" ht="12.75" outlineLevel="3">
      <c r="B120" s="16" t="s">
        <v>127</v>
      </c>
      <c r="C120" s="6" t="s">
        <v>116</v>
      </c>
      <c r="D120" s="6" t="s">
        <v>126</v>
      </c>
      <c r="E120" s="6" t="s">
        <v>128</v>
      </c>
      <c r="F120" s="6"/>
      <c r="G120" s="6"/>
      <c r="H120" s="11">
        <v>33531.1478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20">
        <v>0</v>
      </c>
      <c r="P120" s="22">
        <v>3</v>
      </c>
      <c r="Q120" s="22">
        <f t="shared" si="1"/>
        <v>33534.1478</v>
      </c>
    </row>
    <row r="121" spans="2:17" ht="12.75" outlineLevel="4">
      <c r="B121" s="16" t="s">
        <v>39</v>
      </c>
      <c r="C121" s="6" t="s">
        <v>116</v>
      </c>
      <c r="D121" s="6" t="s">
        <v>126</v>
      </c>
      <c r="E121" s="6" t="s">
        <v>128</v>
      </c>
      <c r="F121" s="6" t="s">
        <v>40</v>
      </c>
      <c r="G121" s="6"/>
      <c r="H121" s="11">
        <v>33531.1478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0">
        <v>0</v>
      </c>
      <c r="P121" s="22">
        <v>3</v>
      </c>
      <c r="Q121" s="22">
        <f t="shared" si="1"/>
        <v>33534.1478</v>
      </c>
    </row>
    <row r="122" spans="2:17" ht="25.5" outlineLevel="3">
      <c r="B122" s="16" t="s">
        <v>129</v>
      </c>
      <c r="C122" s="6" t="s">
        <v>116</v>
      </c>
      <c r="D122" s="6" t="s">
        <v>126</v>
      </c>
      <c r="E122" s="6" t="s">
        <v>130</v>
      </c>
      <c r="F122" s="6"/>
      <c r="G122" s="6"/>
      <c r="H122" s="11">
        <v>262.0382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0">
        <v>0</v>
      </c>
      <c r="P122" s="22"/>
      <c r="Q122" s="22">
        <f t="shared" si="1"/>
        <v>262.0382</v>
      </c>
    </row>
    <row r="123" spans="2:17" ht="12.75" outlineLevel="4">
      <c r="B123" s="16" t="s">
        <v>39</v>
      </c>
      <c r="C123" s="6" t="s">
        <v>116</v>
      </c>
      <c r="D123" s="6" t="s">
        <v>126</v>
      </c>
      <c r="E123" s="6" t="s">
        <v>130</v>
      </c>
      <c r="F123" s="6" t="s">
        <v>40</v>
      </c>
      <c r="G123" s="6"/>
      <c r="H123" s="11">
        <v>262.0382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0">
        <v>0</v>
      </c>
      <c r="P123" s="22"/>
      <c r="Q123" s="22">
        <f t="shared" si="1"/>
        <v>262.0382</v>
      </c>
    </row>
    <row r="124" spans="2:17" ht="12.75" outlineLevel="2">
      <c r="B124" s="16" t="s">
        <v>35</v>
      </c>
      <c r="C124" s="6" t="s">
        <v>116</v>
      </c>
      <c r="D124" s="6" t="s">
        <v>36</v>
      </c>
      <c r="E124" s="6"/>
      <c r="F124" s="6"/>
      <c r="G124" s="6"/>
      <c r="H124" s="11">
        <v>5119.6864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20">
        <v>0</v>
      </c>
      <c r="P124" s="22">
        <v>9.3</v>
      </c>
      <c r="Q124" s="22">
        <f t="shared" si="1"/>
        <v>5128.9864</v>
      </c>
    </row>
    <row r="125" spans="2:17" ht="12.75" outlineLevel="3">
      <c r="B125" s="16" t="s">
        <v>131</v>
      </c>
      <c r="C125" s="6" t="s">
        <v>116</v>
      </c>
      <c r="D125" s="6" t="s">
        <v>36</v>
      </c>
      <c r="E125" s="6" t="s">
        <v>132</v>
      </c>
      <c r="F125" s="6"/>
      <c r="G125" s="6"/>
      <c r="H125" s="11">
        <v>4447.7219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20">
        <v>0</v>
      </c>
      <c r="P125" s="22">
        <v>9.3</v>
      </c>
      <c r="Q125" s="22">
        <f t="shared" si="1"/>
        <v>4457.0219</v>
      </c>
    </row>
    <row r="126" spans="2:17" ht="12.75" outlineLevel="4">
      <c r="B126" s="16" t="s">
        <v>39</v>
      </c>
      <c r="C126" s="6" t="s">
        <v>116</v>
      </c>
      <c r="D126" s="6" t="s">
        <v>36</v>
      </c>
      <c r="E126" s="6" t="s">
        <v>132</v>
      </c>
      <c r="F126" s="6" t="s">
        <v>40</v>
      </c>
      <c r="G126" s="6"/>
      <c r="H126" s="11">
        <v>4447.7219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20">
        <v>0</v>
      </c>
      <c r="P126" s="22">
        <v>9.3</v>
      </c>
      <c r="Q126" s="22">
        <f t="shared" si="1"/>
        <v>4457.0219</v>
      </c>
    </row>
    <row r="127" spans="2:17" ht="38.25" outlineLevel="3">
      <c r="B127" s="16" t="s">
        <v>133</v>
      </c>
      <c r="C127" s="6" t="s">
        <v>116</v>
      </c>
      <c r="D127" s="6" t="s">
        <v>36</v>
      </c>
      <c r="E127" s="6" t="s">
        <v>134</v>
      </c>
      <c r="F127" s="6"/>
      <c r="G127" s="6"/>
      <c r="H127" s="11">
        <v>117.288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20">
        <v>0</v>
      </c>
      <c r="P127" s="22"/>
      <c r="Q127" s="22">
        <f t="shared" si="1"/>
        <v>117.288</v>
      </c>
    </row>
    <row r="128" spans="2:17" ht="12.75" outlineLevel="4">
      <c r="B128" s="16" t="s">
        <v>39</v>
      </c>
      <c r="C128" s="6" t="s">
        <v>116</v>
      </c>
      <c r="D128" s="6" t="s">
        <v>36</v>
      </c>
      <c r="E128" s="6" t="s">
        <v>134</v>
      </c>
      <c r="F128" s="6" t="s">
        <v>40</v>
      </c>
      <c r="G128" s="6"/>
      <c r="H128" s="11">
        <v>117.288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0">
        <v>0</v>
      </c>
      <c r="P128" s="22"/>
      <c r="Q128" s="22">
        <f t="shared" si="1"/>
        <v>117.288</v>
      </c>
    </row>
    <row r="129" spans="2:17" ht="12.75" outlineLevel="3">
      <c r="B129" s="16" t="s">
        <v>37</v>
      </c>
      <c r="C129" s="6" t="s">
        <v>116</v>
      </c>
      <c r="D129" s="6" t="s">
        <v>36</v>
      </c>
      <c r="E129" s="6" t="s">
        <v>38</v>
      </c>
      <c r="F129" s="6"/>
      <c r="G129" s="6"/>
      <c r="H129" s="11">
        <v>30.576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0">
        <v>0</v>
      </c>
      <c r="P129" s="22"/>
      <c r="Q129" s="22">
        <f t="shared" si="1"/>
        <v>30.576</v>
      </c>
    </row>
    <row r="130" spans="2:17" ht="12.75" outlineLevel="4">
      <c r="B130" s="16" t="s">
        <v>39</v>
      </c>
      <c r="C130" s="6" t="s">
        <v>116</v>
      </c>
      <c r="D130" s="6" t="s">
        <v>36</v>
      </c>
      <c r="E130" s="6" t="s">
        <v>38</v>
      </c>
      <c r="F130" s="6" t="s">
        <v>40</v>
      </c>
      <c r="G130" s="6"/>
      <c r="H130" s="11">
        <v>30.576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0">
        <v>0</v>
      </c>
      <c r="P130" s="22"/>
      <c r="Q130" s="22">
        <f t="shared" si="1"/>
        <v>30.576</v>
      </c>
    </row>
    <row r="131" spans="2:17" ht="25.5" outlineLevel="3">
      <c r="B131" s="16" t="s">
        <v>41</v>
      </c>
      <c r="C131" s="6" t="s">
        <v>116</v>
      </c>
      <c r="D131" s="6" t="s">
        <v>36</v>
      </c>
      <c r="E131" s="6" t="s">
        <v>42</v>
      </c>
      <c r="F131" s="6"/>
      <c r="G131" s="6"/>
      <c r="H131" s="11">
        <v>38.22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0">
        <v>0</v>
      </c>
      <c r="P131" s="22"/>
      <c r="Q131" s="22">
        <f t="shared" si="1"/>
        <v>38.22</v>
      </c>
    </row>
    <row r="132" spans="2:17" ht="12.75" outlineLevel="4">
      <c r="B132" s="16" t="s">
        <v>39</v>
      </c>
      <c r="C132" s="6" t="s">
        <v>116</v>
      </c>
      <c r="D132" s="6" t="s">
        <v>36</v>
      </c>
      <c r="E132" s="6" t="s">
        <v>42</v>
      </c>
      <c r="F132" s="6" t="s">
        <v>40</v>
      </c>
      <c r="G132" s="6"/>
      <c r="H132" s="11">
        <v>38.22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20">
        <v>0</v>
      </c>
      <c r="P132" s="22"/>
      <c r="Q132" s="22">
        <f t="shared" si="1"/>
        <v>38.22</v>
      </c>
    </row>
    <row r="133" spans="2:17" ht="25.5" outlineLevel="3">
      <c r="B133" s="16" t="s">
        <v>135</v>
      </c>
      <c r="C133" s="6" t="s">
        <v>116</v>
      </c>
      <c r="D133" s="6" t="s">
        <v>36</v>
      </c>
      <c r="E133" s="6" t="s">
        <v>136</v>
      </c>
      <c r="F133" s="6"/>
      <c r="G133" s="6"/>
      <c r="H133" s="11">
        <v>10.096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0">
        <v>0</v>
      </c>
      <c r="P133" s="22"/>
      <c r="Q133" s="22">
        <f t="shared" si="1"/>
        <v>10.096</v>
      </c>
    </row>
    <row r="134" spans="2:17" ht="12.75" outlineLevel="4">
      <c r="B134" s="16" t="s">
        <v>137</v>
      </c>
      <c r="C134" s="6" t="s">
        <v>116</v>
      </c>
      <c r="D134" s="6" t="s">
        <v>36</v>
      </c>
      <c r="E134" s="6" t="s">
        <v>136</v>
      </c>
      <c r="F134" s="6" t="s">
        <v>138</v>
      </c>
      <c r="G134" s="6"/>
      <c r="H134" s="11">
        <v>10.096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20">
        <v>0</v>
      </c>
      <c r="P134" s="22"/>
      <c r="Q134" s="22">
        <f t="shared" si="1"/>
        <v>10.096</v>
      </c>
    </row>
    <row r="135" spans="2:17" ht="12.75" outlineLevel="3">
      <c r="B135" s="16" t="s">
        <v>139</v>
      </c>
      <c r="C135" s="6" t="s">
        <v>116</v>
      </c>
      <c r="D135" s="6" t="s">
        <v>36</v>
      </c>
      <c r="E135" s="6" t="s">
        <v>140</v>
      </c>
      <c r="F135" s="6"/>
      <c r="G135" s="6"/>
      <c r="H135" s="11">
        <v>451.3085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0">
        <v>0</v>
      </c>
      <c r="P135" s="22"/>
      <c r="Q135" s="22">
        <f t="shared" si="1"/>
        <v>451.3085</v>
      </c>
    </row>
    <row r="136" spans="2:17" ht="25.5" outlineLevel="4">
      <c r="B136" s="16" t="s">
        <v>141</v>
      </c>
      <c r="C136" s="6" t="s">
        <v>116</v>
      </c>
      <c r="D136" s="6" t="s">
        <v>36</v>
      </c>
      <c r="E136" s="6" t="s">
        <v>140</v>
      </c>
      <c r="F136" s="6" t="s">
        <v>142</v>
      </c>
      <c r="G136" s="6"/>
      <c r="H136" s="11">
        <v>451.3085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0">
        <v>0</v>
      </c>
      <c r="P136" s="22"/>
      <c r="Q136" s="22">
        <f aca="true" t="shared" si="2" ref="Q136:Q199">+H136+P136</f>
        <v>451.3085</v>
      </c>
    </row>
    <row r="137" spans="2:17" ht="25.5" outlineLevel="3">
      <c r="B137" s="16" t="s">
        <v>143</v>
      </c>
      <c r="C137" s="6" t="s">
        <v>116</v>
      </c>
      <c r="D137" s="6" t="s">
        <v>36</v>
      </c>
      <c r="E137" s="6" t="s">
        <v>144</v>
      </c>
      <c r="F137" s="6"/>
      <c r="G137" s="6"/>
      <c r="H137" s="11">
        <v>10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0">
        <v>0</v>
      </c>
      <c r="P137" s="22"/>
      <c r="Q137" s="22">
        <f t="shared" si="2"/>
        <v>10</v>
      </c>
    </row>
    <row r="138" spans="2:17" ht="25.5" outlineLevel="4">
      <c r="B138" s="16" t="s">
        <v>141</v>
      </c>
      <c r="C138" s="6" t="s">
        <v>116</v>
      </c>
      <c r="D138" s="6" t="s">
        <v>36</v>
      </c>
      <c r="E138" s="6" t="s">
        <v>144</v>
      </c>
      <c r="F138" s="6" t="s">
        <v>142</v>
      </c>
      <c r="G138" s="6"/>
      <c r="H138" s="11">
        <v>10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20">
        <v>0</v>
      </c>
      <c r="P138" s="22"/>
      <c r="Q138" s="22">
        <f t="shared" si="2"/>
        <v>10</v>
      </c>
    </row>
    <row r="139" spans="2:17" ht="25.5" outlineLevel="3">
      <c r="B139" s="16" t="s">
        <v>145</v>
      </c>
      <c r="C139" s="6" t="s">
        <v>116</v>
      </c>
      <c r="D139" s="6" t="s">
        <v>36</v>
      </c>
      <c r="E139" s="6" t="s">
        <v>146</v>
      </c>
      <c r="F139" s="6"/>
      <c r="G139" s="6"/>
      <c r="H139" s="11">
        <v>14.476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0">
        <v>0</v>
      </c>
      <c r="P139" s="22"/>
      <c r="Q139" s="22">
        <f t="shared" si="2"/>
        <v>14.476</v>
      </c>
    </row>
    <row r="140" spans="2:17" ht="25.5" outlineLevel="4">
      <c r="B140" s="16" t="s">
        <v>141</v>
      </c>
      <c r="C140" s="6" t="s">
        <v>116</v>
      </c>
      <c r="D140" s="6" t="s">
        <v>36</v>
      </c>
      <c r="E140" s="6" t="s">
        <v>146</v>
      </c>
      <c r="F140" s="6" t="s">
        <v>142</v>
      </c>
      <c r="G140" s="6"/>
      <c r="H140" s="11">
        <v>14.476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20">
        <v>0</v>
      </c>
      <c r="P140" s="22"/>
      <c r="Q140" s="22">
        <f t="shared" si="2"/>
        <v>14.476</v>
      </c>
    </row>
    <row r="141" spans="2:17" ht="12.75" outlineLevel="2">
      <c r="B141" s="16" t="s">
        <v>147</v>
      </c>
      <c r="C141" s="6" t="s">
        <v>116</v>
      </c>
      <c r="D141" s="6" t="s">
        <v>148</v>
      </c>
      <c r="E141" s="6"/>
      <c r="F141" s="6"/>
      <c r="G141" s="6"/>
      <c r="H141" s="11">
        <v>55346.0433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20">
        <v>0</v>
      </c>
      <c r="P141" s="22">
        <f>P142+P146+P148+P152</f>
        <v>496.2</v>
      </c>
      <c r="Q141" s="22">
        <f t="shared" si="2"/>
        <v>55842.243299999995</v>
      </c>
    </row>
    <row r="142" spans="2:17" ht="12.75" outlineLevel="3">
      <c r="B142" s="16" t="s">
        <v>149</v>
      </c>
      <c r="C142" s="6" t="s">
        <v>116</v>
      </c>
      <c r="D142" s="6" t="s">
        <v>148</v>
      </c>
      <c r="E142" s="6" t="s">
        <v>150</v>
      </c>
      <c r="F142" s="6"/>
      <c r="G142" s="6"/>
      <c r="H142" s="11">
        <v>24222.277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20">
        <v>0</v>
      </c>
      <c r="P142" s="22">
        <v>214.5</v>
      </c>
      <c r="Q142" s="22">
        <f t="shared" si="2"/>
        <v>24436.777</v>
      </c>
    </row>
    <row r="143" spans="2:17" ht="12.75" outlineLevel="4">
      <c r="B143" s="16" t="s">
        <v>39</v>
      </c>
      <c r="C143" s="6" t="s">
        <v>116</v>
      </c>
      <c r="D143" s="6" t="s">
        <v>148</v>
      </c>
      <c r="E143" s="6" t="s">
        <v>150</v>
      </c>
      <c r="F143" s="6" t="s">
        <v>40</v>
      </c>
      <c r="G143" s="6"/>
      <c r="H143" s="11">
        <v>24222.277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20">
        <v>0</v>
      </c>
      <c r="P143" s="22">
        <v>214.5</v>
      </c>
      <c r="Q143" s="22">
        <f t="shared" si="2"/>
        <v>24436.777</v>
      </c>
    </row>
    <row r="144" spans="2:17" ht="25.5" outlineLevel="3">
      <c r="B144" s="16" t="s">
        <v>151</v>
      </c>
      <c r="C144" s="6" t="s">
        <v>116</v>
      </c>
      <c r="D144" s="6" t="s">
        <v>148</v>
      </c>
      <c r="E144" s="6" t="s">
        <v>152</v>
      </c>
      <c r="F144" s="6"/>
      <c r="G144" s="6"/>
      <c r="H144" s="11">
        <v>293.3128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20">
        <v>0</v>
      </c>
      <c r="P144" s="22"/>
      <c r="Q144" s="22">
        <f t="shared" si="2"/>
        <v>293.3128</v>
      </c>
    </row>
    <row r="145" spans="2:17" ht="12.75" outlineLevel="4">
      <c r="B145" s="16" t="s">
        <v>39</v>
      </c>
      <c r="C145" s="6" t="s">
        <v>116</v>
      </c>
      <c r="D145" s="6" t="s">
        <v>148</v>
      </c>
      <c r="E145" s="6" t="s">
        <v>152</v>
      </c>
      <c r="F145" s="6" t="s">
        <v>40</v>
      </c>
      <c r="G145" s="6"/>
      <c r="H145" s="11">
        <v>293.3128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0">
        <v>0</v>
      </c>
      <c r="P145" s="22"/>
      <c r="Q145" s="22">
        <f t="shared" si="2"/>
        <v>293.3128</v>
      </c>
    </row>
    <row r="146" spans="2:17" ht="12.75" outlineLevel="3">
      <c r="B146" s="16" t="s">
        <v>153</v>
      </c>
      <c r="C146" s="6" t="s">
        <v>116</v>
      </c>
      <c r="D146" s="6" t="s">
        <v>148</v>
      </c>
      <c r="E146" s="6" t="s">
        <v>154</v>
      </c>
      <c r="F146" s="6"/>
      <c r="G146" s="6"/>
      <c r="H146" s="11">
        <v>7174.8784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0">
        <v>0</v>
      </c>
      <c r="P146" s="22">
        <v>43.7</v>
      </c>
      <c r="Q146" s="22">
        <f t="shared" si="2"/>
        <v>7218.578399999999</v>
      </c>
    </row>
    <row r="147" spans="2:17" ht="12.75" outlineLevel="4">
      <c r="B147" s="16" t="s">
        <v>39</v>
      </c>
      <c r="C147" s="6" t="s">
        <v>116</v>
      </c>
      <c r="D147" s="6" t="s">
        <v>148</v>
      </c>
      <c r="E147" s="6" t="s">
        <v>154</v>
      </c>
      <c r="F147" s="6" t="s">
        <v>40</v>
      </c>
      <c r="G147" s="6"/>
      <c r="H147" s="11">
        <v>7174.8784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0">
        <v>0</v>
      </c>
      <c r="P147" s="22">
        <v>43.7</v>
      </c>
      <c r="Q147" s="22">
        <f t="shared" si="2"/>
        <v>7218.578399999999</v>
      </c>
    </row>
    <row r="148" spans="2:17" ht="12.75" outlineLevel="3">
      <c r="B148" s="16" t="s">
        <v>155</v>
      </c>
      <c r="C148" s="6" t="s">
        <v>116</v>
      </c>
      <c r="D148" s="6" t="s">
        <v>148</v>
      </c>
      <c r="E148" s="6" t="s">
        <v>156</v>
      </c>
      <c r="F148" s="6"/>
      <c r="G148" s="6"/>
      <c r="H148" s="11">
        <v>15895.5192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0">
        <v>0</v>
      </c>
      <c r="P148" s="22">
        <v>180.7</v>
      </c>
      <c r="Q148" s="22">
        <f t="shared" si="2"/>
        <v>16076.219200000001</v>
      </c>
    </row>
    <row r="149" spans="2:17" ht="12.75" outlineLevel="4">
      <c r="B149" s="16" t="s">
        <v>39</v>
      </c>
      <c r="C149" s="6" t="s">
        <v>116</v>
      </c>
      <c r="D149" s="6" t="s">
        <v>148</v>
      </c>
      <c r="E149" s="6" t="s">
        <v>156</v>
      </c>
      <c r="F149" s="6" t="s">
        <v>40</v>
      </c>
      <c r="G149" s="6"/>
      <c r="H149" s="11">
        <v>15895.5192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0">
        <v>0</v>
      </c>
      <c r="P149" s="22">
        <v>180.7</v>
      </c>
      <c r="Q149" s="22">
        <f t="shared" si="2"/>
        <v>16076.219200000001</v>
      </c>
    </row>
    <row r="150" spans="2:17" ht="25.5" outlineLevel="3">
      <c r="B150" s="16" t="s">
        <v>157</v>
      </c>
      <c r="C150" s="6" t="s">
        <v>116</v>
      </c>
      <c r="D150" s="6" t="s">
        <v>148</v>
      </c>
      <c r="E150" s="6" t="s">
        <v>158</v>
      </c>
      <c r="F150" s="6"/>
      <c r="G150" s="6"/>
      <c r="H150" s="11">
        <v>113.444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20">
        <v>0</v>
      </c>
      <c r="P150" s="22"/>
      <c r="Q150" s="22">
        <f t="shared" si="2"/>
        <v>113.444</v>
      </c>
    </row>
    <row r="151" spans="2:17" ht="12.75" outlineLevel="4">
      <c r="B151" s="16" t="s">
        <v>39</v>
      </c>
      <c r="C151" s="6" t="s">
        <v>116</v>
      </c>
      <c r="D151" s="6" t="s">
        <v>148</v>
      </c>
      <c r="E151" s="6" t="s">
        <v>158</v>
      </c>
      <c r="F151" s="6" t="s">
        <v>40</v>
      </c>
      <c r="G151" s="6"/>
      <c r="H151" s="11">
        <v>113.444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0">
        <v>0</v>
      </c>
      <c r="P151" s="22"/>
      <c r="Q151" s="22">
        <f t="shared" si="2"/>
        <v>113.444</v>
      </c>
    </row>
    <row r="152" spans="2:17" ht="12.75" outlineLevel="3">
      <c r="B152" s="16" t="s">
        <v>159</v>
      </c>
      <c r="C152" s="6" t="s">
        <v>116</v>
      </c>
      <c r="D152" s="6" t="s">
        <v>148</v>
      </c>
      <c r="E152" s="6" t="s">
        <v>160</v>
      </c>
      <c r="F152" s="6"/>
      <c r="G152" s="6"/>
      <c r="H152" s="11">
        <v>7646.6119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0">
        <v>0</v>
      </c>
      <c r="P152" s="22">
        <v>57.3</v>
      </c>
      <c r="Q152" s="22">
        <f t="shared" si="2"/>
        <v>7703.9119</v>
      </c>
    </row>
    <row r="153" spans="2:17" ht="12.75" outlineLevel="4">
      <c r="B153" s="16" t="s">
        <v>39</v>
      </c>
      <c r="C153" s="6" t="s">
        <v>116</v>
      </c>
      <c r="D153" s="6" t="s">
        <v>148</v>
      </c>
      <c r="E153" s="6" t="s">
        <v>160</v>
      </c>
      <c r="F153" s="6" t="s">
        <v>40</v>
      </c>
      <c r="G153" s="6"/>
      <c r="H153" s="11">
        <v>7646.6119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0">
        <v>0</v>
      </c>
      <c r="P153" s="22">
        <v>57.3</v>
      </c>
      <c r="Q153" s="22">
        <f t="shared" si="2"/>
        <v>7703.9119</v>
      </c>
    </row>
    <row r="154" spans="2:17" ht="12.75" outlineLevel="2">
      <c r="B154" s="16" t="s">
        <v>161</v>
      </c>
      <c r="C154" s="6" t="s">
        <v>116</v>
      </c>
      <c r="D154" s="6" t="s">
        <v>162</v>
      </c>
      <c r="E154" s="6"/>
      <c r="F154" s="6"/>
      <c r="G154" s="6"/>
      <c r="H154" s="11">
        <v>2894.7867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0">
        <v>0</v>
      </c>
      <c r="P154" s="22">
        <v>183.7</v>
      </c>
      <c r="Q154" s="22">
        <f t="shared" si="2"/>
        <v>3078.4867</v>
      </c>
    </row>
    <row r="155" spans="2:17" ht="12.75" outlineLevel="3">
      <c r="B155" s="16" t="s">
        <v>91</v>
      </c>
      <c r="C155" s="6" t="s">
        <v>116</v>
      </c>
      <c r="D155" s="6" t="s">
        <v>162</v>
      </c>
      <c r="E155" s="6" t="s">
        <v>92</v>
      </c>
      <c r="F155" s="6"/>
      <c r="G155" s="6"/>
      <c r="H155" s="11">
        <v>2720.8697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0">
        <v>0</v>
      </c>
      <c r="P155" s="22">
        <v>183.7</v>
      </c>
      <c r="Q155" s="22">
        <f t="shared" si="2"/>
        <v>2904.5697</v>
      </c>
    </row>
    <row r="156" spans="2:17" ht="12.75" outlineLevel="4">
      <c r="B156" s="16" t="s">
        <v>39</v>
      </c>
      <c r="C156" s="6" t="s">
        <v>116</v>
      </c>
      <c r="D156" s="6" t="s">
        <v>162</v>
      </c>
      <c r="E156" s="6" t="s">
        <v>92</v>
      </c>
      <c r="F156" s="6" t="s">
        <v>40</v>
      </c>
      <c r="G156" s="6"/>
      <c r="H156" s="11">
        <v>2720.8697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20">
        <v>0</v>
      </c>
      <c r="P156" s="22">
        <v>183.7</v>
      </c>
      <c r="Q156" s="22">
        <f t="shared" si="2"/>
        <v>2904.5697</v>
      </c>
    </row>
    <row r="157" spans="2:17" ht="25.5" outlineLevel="3">
      <c r="B157" s="16" t="s">
        <v>163</v>
      </c>
      <c r="C157" s="6" t="s">
        <v>116</v>
      </c>
      <c r="D157" s="6" t="s">
        <v>162</v>
      </c>
      <c r="E157" s="6" t="s">
        <v>164</v>
      </c>
      <c r="F157" s="6"/>
      <c r="G157" s="6"/>
      <c r="H157" s="11">
        <v>13.917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0">
        <v>0</v>
      </c>
      <c r="P157" s="22"/>
      <c r="Q157" s="22">
        <f t="shared" si="2"/>
        <v>13.917</v>
      </c>
    </row>
    <row r="158" spans="2:17" ht="12.75" outlineLevel="4">
      <c r="B158" s="16" t="s">
        <v>39</v>
      </c>
      <c r="C158" s="6" t="s">
        <v>116</v>
      </c>
      <c r="D158" s="6" t="s">
        <v>162</v>
      </c>
      <c r="E158" s="6" t="s">
        <v>164</v>
      </c>
      <c r="F158" s="6" t="s">
        <v>40</v>
      </c>
      <c r="G158" s="6"/>
      <c r="H158" s="11">
        <v>13.917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20">
        <v>0</v>
      </c>
      <c r="P158" s="22"/>
      <c r="Q158" s="22">
        <f t="shared" si="2"/>
        <v>13.917</v>
      </c>
    </row>
    <row r="159" spans="2:17" ht="25.5" outlineLevel="3">
      <c r="B159" s="16" t="s">
        <v>165</v>
      </c>
      <c r="C159" s="6" t="s">
        <v>116</v>
      </c>
      <c r="D159" s="6" t="s">
        <v>162</v>
      </c>
      <c r="E159" s="6" t="s">
        <v>166</v>
      </c>
      <c r="F159" s="6"/>
      <c r="G159" s="6"/>
      <c r="H159" s="11">
        <v>30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20">
        <v>0</v>
      </c>
      <c r="P159" s="22"/>
      <c r="Q159" s="22">
        <f t="shared" si="2"/>
        <v>30</v>
      </c>
    </row>
    <row r="160" spans="2:17" ht="25.5" outlineLevel="4">
      <c r="B160" s="16" t="s">
        <v>167</v>
      </c>
      <c r="C160" s="6" t="s">
        <v>116</v>
      </c>
      <c r="D160" s="6" t="s">
        <v>162</v>
      </c>
      <c r="E160" s="6" t="s">
        <v>166</v>
      </c>
      <c r="F160" s="6" t="s">
        <v>168</v>
      </c>
      <c r="G160" s="6"/>
      <c r="H160" s="11">
        <v>30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20">
        <v>0</v>
      </c>
      <c r="P160" s="22"/>
      <c r="Q160" s="22">
        <f t="shared" si="2"/>
        <v>30</v>
      </c>
    </row>
    <row r="161" spans="2:17" ht="25.5" outlineLevel="3">
      <c r="B161" s="16" t="s">
        <v>169</v>
      </c>
      <c r="C161" s="6" t="s">
        <v>116</v>
      </c>
      <c r="D161" s="6" t="s">
        <v>162</v>
      </c>
      <c r="E161" s="6" t="s">
        <v>170</v>
      </c>
      <c r="F161" s="6"/>
      <c r="G161" s="6"/>
      <c r="H161" s="11">
        <v>70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20">
        <v>0</v>
      </c>
      <c r="P161" s="22"/>
      <c r="Q161" s="22">
        <f t="shared" si="2"/>
        <v>70</v>
      </c>
    </row>
    <row r="162" spans="2:17" ht="25.5" outlineLevel="4">
      <c r="B162" s="16" t="s">
        <v>167</v>
      </c>
      <c r="C162" s="6" t="s">
        <v>116</v>
      </c>
      <c r="D162" s="6" t="s">
        <v>162</v>
      </c>
      <c r="E162" s="6" t="s">
        <v>170</v>
      </c>
      <c r="F162" s="6" t="s">
        <v>168</v>
      </c>
      <c r="G162" s="6"/>
      <c r="H162" s="11">
        <v>70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20">
        <v>0</v>
      </c>
      <c r="P162" s="22"/>
      <c r="Q162" s="22">
        <f t="shared" si="2"/>
        <v>70</v>
      </c>
    </row>
    <row r="163" spans="2:17" ht="25.5" outlineLevel="3">
      <c r="B163" s="16" t="s">
        <v>171</v>
      </c>
      <c r="C163" s="6" t="s">
        <v>116</v>
      </c>
      <c r="D163" s="6" t="s">
        <v>162</v>
      </c>
      <c r="E163" s="6" t="s">
        <v>172</v>
      </c>
      <c r="F163" s="6"/>
      <c r="G163" s="6"/>
      <c r="H163" s="11">
        <v>50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20">
        <v>0</v>
      </c>
      <c r="P163" s="22"/>
      <c r="Q163" s="22">
        <f t="shared" si="2"/>
        <v>50</v>
      </c>
    </row>
    <row r="164" spans="2:17" ht="25.5" outlineLevel="4">
      <c r="B164" s="16" t="s">
        <v>167</v>
      </c>
      <c r="C164" s="6" t="s">
        <v>116</v>
      </c>
      <c r="D164" s="6" t="s">
        <v>162</v>
      </c>
      <c r="E164" s="6" t="s">
        <v>172</v>
      </c>
      <c r="F164" s="6" t="s">
        <v>168</v>
      </c>
      <c r="G164" s="6"/>
      <c r="H164" s="11">
        <v>50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20">
        <v>0</v>
      </c>
      <c r="P164" s="22"/>
      <c r="Q164" s="22">
        <f t="shared" si="2"/>
        <v>50</v>
      </c>
    </row>
    <row r="165" spans="2:17" ht="13.5" customHeight="1" outlineLevel="3">
      <c r="B165" s="16" t="s">
        <v>173</v>
      </c>
      <c r="C165" s="6" t="s">
        <v>116</v>
      </c>
      <c r="D165" s="6" t="s">
        <v>162</v>
      </c>
      <c r="E165" s="6" t="s">
        <v>174</v>
      </c>
      <c r="F165" s="6"/>
      <c r="G165" s="6"/>
      <c r="H165" s="11">
        <v>10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0">
        <v>0</v>
      </c>
      <c r="P165" s="22"/>
      <c r="Q165" s="22">
        <f t="shared" si="2"/>
        <v>10</v>
      </c>
    </row>
    <row r="166" spans="2:17" ht="25.5" outlineLevel="4">
      <c r="B166" s="16" t="s">
        <v>167</v>
      </c>
      <c r="C166" s="6" t="s">
        <v>116</v>
      </c>
      <c r="D166" s="6" t="s">
        <v>162</v>
      </c>
      <c r="E166" s="6" t="s">
        <v>174</v>
      </c>
      <c r="F166" s="6" t="s">
        <v>168</v>
      </c>
      <c r="G166" s="6"/>
      <c r="H166" s="11">
        <v>10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0">
        <v>0</v>
      </c>
      <c r="P166" s="22"/>
      <c r="Q166" s="22">
        <f t="shared" si="2"/>
        <v>10</v>
      </c>
    </row>
    <row r="167" spans="2:17" ht="12.75" outlineLevel="2">
      <c r="B167" s="16" t="s">
        <v>89</v>
      </c>
      <c r="C167" s="6" t="s">
        <v>116</v>
      </c>
      <c r="D167" s="6" t="s">
        <v>90</v>
      </c>
      <c r="E167" s="6"/>
      <c r="F167" s="6"/>
      <c r="G167" s="6"/>
      <c r="H167" s="11">
        <v>10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0">
        <v>0</v>
      </c>
      <c r="P167" s="22"/>
      <c r="Q167" s="22">
        <f t="shared" si="2"/>
        <v>10</v>
      </c>
    </row>
    <row r="168" spans="2:17" ht="51" outlineLevel="3">
      <c r="B168" s="16" t="s">
        <v>98</v>
      </c>
      <c r="C168" s="6" t="s">
        <v>116</v>
      </c>
      <c r="D168" s="6" t="s">
        <v>90</v>
      </c>
      <c r="E168" s="6" t="s">
        <v>99</v>
      </c>
      <c r="F168" s="6"/>
      <c r="G168" s="6"/>
      <c r="H168" s="11">
        <v>10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0">
        <v>0</v>
      </c>
      <c r="P168" s="22"/>
      <c r="Q168" s="22">
        <f t="shared" si="2"/>
        <v>10</v>
      </c>
    </row>
    <row r="169" spans="2:17" ht="25.5" outlineLevel="4">
      <c r="B169" s="16" t="s">
        <v>100</v>
      </c>
      <c r="C169" s="6" t="s">
        <v>116</v>
      </c>
      <c r="D169" s="6" t="s">
        <v>90</v>
      </c>
      <c r="E169" s="6" t="s">
        <v>99</v>
      </c>
      <c r="F169" s="6" t="s">
        <v>101</v>
      </c>
      <c r="G169" s="6"/>
      <c r="H169" s="11">
        <v>10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0">
        <v>0</v>
      </c>
      <c r="P169" s="22"/>
      <c r="Q169" s="22">
        <f t="shared" si="2"/>
        <v>10</v>
      </c>
    </row>
    <row r="170" spans="2:17" ht="12.75" outlineLevel="2">
      <c r="B170" s="16" t="s">
        <v>19</v>
      </c>
      <c r="C170" s="6" t="s">
        <v>116</v>
      </c>
      <c r="D170" s="6" t="s">
        <v>20</v>
      </c>
      <c r="E170" s="6"/>
      <c r="F170" s="6"/>
      <c r="G170" s="6"/>
      <c r="H170" s="11">
        <v>24.9015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0">
        <v>0</v>
      </c>
      <c r="P170" s="22"/>
      <c r="Q170" s="22">
        <f t="shared" si="2"/>
        <v>24.9015</v>
      </c>
    </row>
    <row r="171" spans="2:17" ht="25.5" outlineLevel="3">
      <c r="B171" s="16" t="s">
        <v>175</v>
      </c>
      <c r="C171" s="6" t="s">
        <v>116</v>
      </c>
      <c r="D171" s="6" t="s">
        <v>20</v>
      </c>
      <c r="E171" s="6" t="s">
        <v>176</v>
      </c>
      <c r="F171" s="6"/>
      <c r="G171" s="6"/>
      <c r="H171" s="11">
        <v>24.9015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0">
        <v>0</v>
      </c>
      <c r="P171" s="22"/>
      <c r="Q171" s="22">
        <f t="shared" si="2"/>
        <v>24.9015</v>
      </c>
    </row>
    <row r="172" spans="2:17" ht="12.75" outlineLevel="4">
      <c r="B172" s="16" t="s">
        <v>177</v>
      </c>
      <c r="C172" s="6" t="s">
        <v>116</v>
      </c>
      <c r="D172" s="6" t="s">
        <v>20</v>
      </c>
      <c r="E172" s="6" t="s">
        <v>176</v>
      </c>
      <c r="F172" s="6" t="s">
        <v>178</v>
      </c>
      <c r="G172" s="6"/>
      <c r="H172" s="11">
        <v>24.9015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0">
        <v>0</v>
      </c>
      <c r="P172" s="22"/>
      <c r="Q172" s="22">
        <f t="shared" si="2"/>
        <v>24.9015</v>
      </c>
    </row>
    <row r="173" spans="2:17" ht="12.75" outlineLevel="2">
      <c r="B173" s="16" t="s">
        <v>179</v>
      </c>
      <c r="C173" s="6" t="s">
        <v>116</v>
      </c>
      <c r="D173" s="6" t="s">
        <v>180</v>
      </c>
      <c r="E173" s="6"/>
      <c r="F173" s="6"/>
      <c r="G173" s="6"/>
      <c r="H173" s="11">
        <v>80.1404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0">
        <v>0</v>
      </c>
      <c r="P173" s="22"/>
      <c r="Q173" s="22">
        <f t="shared" si="2"/>
        <v>80.1404</v>
      </c>
    </row>
    <row r="174" spans="2:17" ht="38.25" outlineLevel="3">
      <c r="B174" s="16" t="s">
        <v>181</v>
      </c>
      <c r="C174" s="6" t="s">
        <v>116</v>
      </c>
      <c r="D174" s="6" t="s">
        <v>180</v>
      </c>
      <c r="E174" s="6" t="s">
        <v>182</v>
      </c>
      <c r="F174" s="6"/>
      <c r="G174" s="6"/>
      <c r="H174" s="11">
        <v>80.1404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0">
        <v>0</v>
      </c>
      <c r="P174" s="22"/>
      <c r="Q174" s="22">
        <f t="shared" si="2"/>
        <v>80.1404</v>
      </c>
    </row>
    <row r="175" spans="2:17" ht="12.75" outlineLevel="4">
      <c r="B175" s="16" t="s">
        <v>183</v>
      </c>
      <c r="C175" s="6" t="s">
        <v>116</v>
      </c>
      <c r="D175" s="6" t="s">
        <v>180</v>
      </c>
      <c r="E175" s="6" t="s">
        <v>182</v>
      </c>
      <c r="F175" s="6" t="s">
        <v>184</v>
      </c>
      <c r="G175" s="6"/>
      <c r="H175" s="11">
        <v>80.1404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0">
        <v>0</v>
      </c>
      <c r="P175" s="22"/>
      <c r="Q175" s="22">
        <f t="shared" si="2"/>
        <v>80.1404</v>
      </c>
    </row>
    <row r="176" spans="2:18" ht="12.75">
      <c r="B176" s="17" t="s">
        <v>185</v>
      </c>
      <c r="C176" s="12" t="s">
        <v>186</v>
      </c>
      <c r="D176" s="12"/>
      <c r="E176" s="12"/>
      <c r="F176" s="12"/>
      <c r="G176" s="12"/>
      <c r="H176" s="7">
        <v>232180.6751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0">
        <v>0</v>
      </c>
      <c r="P176" s="14">
        <f>+P179+P205+P214+P216+P225+P229+P241+P243+P252+P281+P296+P299+P331+P351+P353</f>
        <v>5965.1</v>
      </c>
      <c r="Q176" s="14">
        <f t="shared" si="2"/>
        <v>238145.7751</v>
      </c>
      <c r="R176" s="23"/>
    </row>
    <row r="177" spans="2:17" ht="38.25" outlineLevel="2">
      <c r="B177" s="16" t="s">
        <v>15</v>
      </c>
      <c r="C177" s="6" t="s">
        <v>186</v>
      </c>
      <c r="D177" s="6" t="s">
        <v>16</v>
      </c>
      <c r="E177" s="6"/>
      <c r="F177" s="6"/>
      <c r="G177" s="6"/>
      <c r="H177" s="11">
        <v>50797.1232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0">
        <v>0</v>
      </c>
      <c r="P177" s="22">
        <v>1787</v>
      </c>
      <c r="Q177" s="22">
        <f t="shared" si="2"/>
        <v>52584.1232</v>
      </c>
    </row>
    <row r="178" spans="2:17" ht="12.75" outlineLevel="3">
      <c r="B178" s="16" t="s">
        <v>13</v>
      </c>
      <c r="C178" s="6" t="s">
        <v>186</v>
      </c>
      <c r="D178" s="6" t="s">
        <v>16</v>
      </c>
      <c r="E178" s="6" t="s">
        <v>14</v>
      </c>
      <c r="F178" s="6"/>
      <c r="G178" s="6"/>
      <c r="H178" s="11">
        <v>40239.7232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0">
        <v>0</v>
      </c>
      <c r="P178" s="22">
        <v>1787</v>
      </c>
      <c r="Q178" s="22">
        <f t="shared" si="2"/>
        <v>42026.7232</v>
      </c>
    </row>
    <row r="179" spans="2:17" ht="12.75" outlineLevel="4">
      <c r="B179" s="16" t="s">
        <v>9</v>
      </c>
      <c r="C179" s="6" t="s">
        <v>186</v>
      </c>
      <c r="D179" s="6" t="s">
        <v>16</v>
      </c>
      <c r="E179" s="6" t="s">
        <v>14</v>
      </c>
      <c r="F179" s="6" t="s">
        <v>10</v>
      </c>
      <c r="G179" s="6"/>
      <c r="H179" s="11">
        <v>40239.7232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0">
        <v>0</v>
      </c>
      <c r="P179" s="22">
        <v>1787</v>
      </c>
      <c r="Q179" s="22">
        <f t="shared" si="2"/>
        <v>42026.7232</v>
      </c>
    </row>
    <row r="180" spans="2:17" ht="25.5" outlineLevel="3">
      <c r="B180" s="16" t="s">
        <v>187</v>
      </c>
      <c r="C180" s="6" t="s">
        <v>186</v>
      </c>
      <c r="D180" s="6" t="s">
        <v>16</v>
      </c>
      <c r="E180" s="6" t="s">
        <v>188</v>
      </c>
      <c r="F180" s="6"/>
      <c r="G180" s="6"/>
      <c r="H180" s="11">
        <v>400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0">
        <v>0</v>
      </c>
      <c r="P180" s="22"/>
      <c r="Q180" s="22">
        <f t="shared" si="2"/>
        <v>400</v>
      </c>
    </row>
    <row r="181" spans="2:17" ht="12.75" outlineLevel="4">
      <c r="B181" s="16" t="s">
        <v>39</v>
      </c>
      <c r="C181" s="6" t="s">
        <v>186</v>
      </c>
      <c r="D181" s="6" t="s">
        <v>16</v>
      </c>
      <c r="E181" s="6" t="s">
        <v>188</v>
      </c>
      <c r="F181" s="6" t="s">
        <v>40</v>
      </c>
      <c r="G181" s="6"/>
      <c r="H181" s="11">
        <v>400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0">
        <v>0</v>
      </c>
      <c r="P181" s="22"/>
      <c r="Q181" s="22">
        <f t="shared" si="2"/>
        <v>400</v>
      </c>
    </row>
    <row r="182" spans="2:17" ht="12.75" outlineLevel="3">
      <c r="B182" s="16" t="s">
        <v>189</v>
      </c>
      <c r="C182" s="6" t="s">
        <v>186</v>
      </c>
      <c r="D182" s="6" t="s">
        <v>16</v>
      </c>
      <c r="E182" s="6" t="s">
        <v>190</v>
      </c>
      <c r="F182" s="6"/>
      <c r="G182" s="6"/>
      <c r="H182" s="11">
        <v>1500.2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0">
        <v>0</v>
      </c>
      <c r="P182" s="22"/>
      <c r="Q182" s="22">
        <f t="shared" si="2"/>
        <v>1500.2</v>
      </c>
    </row>
    <row r="183" spans="2:17" ht="12.75" outlineLevel="4">
      <c r="B183" s="16" t="s">
        <v>9</v>
      </c>
      <c r="C183" s="6" t="s">
        <v>186</v>
      </c>
      <c r="D183" s="6" t="s">
        <v>16</v>
      </c>
      <c r="E183" s="6" t="s">
        <v>190</v>
      </c>
      <c r="F183" s="6" t="s">
        <v>10</v>
      </c>
      <c r="G183" s="6"/>
      <c r="H183" s="11">
        <v>1500.2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20">
        <v>0</v>
      </c>
      <c r="P183" s="22"/>
      <c r="Q183" s="22">
        <f t="shared" si="2"/>
        <v>1500.2</v>
      </c>
    </row>
    <row r="184" spans="2:17" ht="25.5" outlineLevel="3">
      <c r="B184" s="16" t="s">
        <v>113</v>
      </c>
      <c r="C184" s="6" t="s">
        <v>186</v>
      </c>
      <c r="D184" s="6" t="s">
        <v>16</v>
      </c>
      <c r="E184" s="6" t="s">
        <v>114</v>
      </c>
      <c r="F184" s="6"/>
      <c r="G184" s="6"/>
      <c r="H184" s="11">
        <v>258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0">
        <v>0</v>
      </c>
      <c r="P184" s="22"/>
      <c r="Q184" s="22">
        <f t="shared" si="2"/>
        <v>258</v>
      </c>
    </row>
    <row r="185" spans="2:17" ht="12.75" outlineLevel="4">
      <c r="B185" s="16" t="s">
        <v>9</v>
      </c>
      <c r="C185" s="6" t="s">
        <v>186</v>
      </c>
      <c r="D185" s="6" t="s">
        <v>16</v>
      </c>
      <c r="E185" s="6" t="s">
        <v>114</v>
      </c>
      <c r="F185" s="6" t="s">
        <v>10</v>
      </c>
      <c r="G185" s="6"/>
      <c r="H185" s="11">
        <v>258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0">
        <v>0</v>
      </c>
      <c r="P185" s="22"/>
      <c r="Q185" s="22">
        <f t="shared" si="2"/>
        <v>258</v>
      </c>
    </row>
    <row r="186" spans="2:17" ht="25.5" outlineLevel="3">
      <c r="B186" s="16" t="s">
        <v>191</v>
      </c>
      <c r="C186" s="6" t="s">
        <v>186</v>
      </c>
      <c r="D186" s="6" t="s">
        <v>16</v>
      </c>
      <c r="E186" s="6" t="s">
        <v>192</v>
      </c>
      <c r="F186" s="6"/>
      <c r="G186" s="6"/>
      <c r="H186" s="11">
        <v>775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0">
        <v>0</v>
      </c>
      <c r="P186" s="22"/>
      <c r="Q186" s="22">
        <f t="shared" si="2"/>
        <v>775</v>
      </c>
    </row>
    <row r="187" spans="2:17" ht="12.75" outlineLevel="4">
      <c r="B187" s="16" t="s">
        <v>9</v>
      </c>
      <c r="C187" s="6" t="s">
        <v>186</v>
      </c>
      <c r="D187" s="6" t="s">
        <v>16</v>
      </c>
      <c r="E187" s="6" t="s">
        <v>192</v>
      </c>
      <c r="F187" s="6" t="s">
        <v>10</v>
      </c>
      <c r="G187" s="6"/>
      <c r="H187" s="11">
        <v>775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0">
        <v>0</v>
      </c>
      <c r="P187" s="22"/>
      <c r="Q187" s="22">
        <f t="shared" si="2"/>
        <v>775</v>
      </c>
    </row>
    <row r="188" spans="2:17" ht="25.5" outlineLevel="3">
      <c r="B188" s="16" t="s">
        <v>193</v>
      </c>
      <c r="C188" s="6" t="s">
        <v>186</v>
      </c>
      <c r="D188" s="6" t="s">
        <v>16</v>
      </c>
      <c r="E188" s="6" t="s">
        <v>194</v>
      </c>
      <c r="F188" s="6"/>
      <c r="G188" s="6"/>
      <c r="H188" s="11">
        <v>2341.9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0">
        <v>0</v>
      </c>
      <c r="P188" s="22"/>
      <c r="Q188" s="22">
        <f t="shared" si="2"/>
        <v>2341.9</v>
      </c>
    </row>
    <row r="189" spans="2:17" ht="12.75" outlineLevel="4">
      <c r="B189" s="16" t="s">
        <v>9</v>
      </c>
      <c r="C189" s="6" t="s">
        <v>186</v>
      </c>
      <c r="D189" s="6" t="s">
        <v>16</v>
      </c>
      <c r="E189" s="6" t="s">
        <v>194</v>
      </c>
      <c r="F189" s="6" t="s">
        <v>10</v>
      </c>
      <c r="G189" s="6"/>
      <c r="H189" s="11">
        <v>2341.9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20">
        <v>0</v>
      </c>
      <c r="P189" s="22"/>
      <c r="Q189" s="22">
        <f t="shared" si="2"/>
        <v>2341.9</v>
      </c>
    </row>
    <row r="190" spans="2:17" ht="25.5" outlineLevel="3">
      <c r="B190" s="16" t="s">
        <v>195</v>
      </c>
      <c r="C190" s="6" t="s">
        <v>186</v>
      </c>
      <c r="D190" s="6" t="s">
        <v>16</v>
      </c>
      <c r="E190" s="6" t="s">
        <v>196</v>
      </c>
      <c r="F190" s="6"/>
      <c r="G190" s="6"/>
      <c r="H190" s="11">
        <v>3518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20">
        <v>0</v>
      </c>
      <c r="P190" s="22"/>
      <c r="Q190" s="22">
        <f t="shared" si="2"/>
        <v>3518</v>
      </c>
    </row>
    <row r="191" spans="2:17" ht="12.75" outlineLevel="4">
      <c r="B191" s="16" t="s">
        <v>9</v>
      </c>
      <c r="C191" s="6" t="s">
        <v>186</v>
      </c>
      <c r="D191" s="6" t="s">
        <v>16</v>
      </c>
      <c r="E191" s="6" t="s">
        <v>196</v>
      </c>
      <c r="F191" s="6" t="s">
        <v>10</v>
      </c>
      <c r="G191" s="6"/>
      <c r="H191" s="11">
        <v>3518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0">
        <v>0</v>
      </c>
      <c r="P191" s="22"/>
      <c r="Q191" s="22">
        <f t="shared" si="2"/>
        <v>3518</v>
      </c>
    </row>
    <row r="192" spans="2:17" ht="25.5" outlineLevel="3">
      <c r="B192" s="16" t="s">
        <v>17</v>
      </c>
      <c r="C192" s="6" t="s">
        <v>186</v>
      </c>
      <c r="D192" s="6" t="s">
        <v>16</v>
      </c>
      <c r="E192" s="6" t="s">
        <v>18</v>
      </c>
      <c r="F192" s="6"/>
      <c r="G192" s="6"/>
      <c r="H192" s="11">
        <v>82.6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0">
        <v>0</v>
      </c>
      <c r="P192" s="22"/>
      <c r="Q192" s="22">
        <f t="shared" si="2"/>
        <v>82.6</v>
      </c>
    </row>
    <row r="193" spans="2:17" ht="12.75" outlineLevel="4">
      <c r="B193" s="16" t="s">
        <v>9</v>
      </c>
      <c r="C193" s="6" t="s">
        <v>186</v>
      </c>
      <c r="D193" s="6" t="s">
        <v>16</v>
      </c>
      <c r="E193" s="6" t="s">
        <v>18</v>
      </c>
      <c r="F193" s="6" t="s">
        <v>10</v>
      </c>
      <c r="G193" s="6"/>
      <c r="H193" s="11">
        <v>82.6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0">
        <v>0</v>
      </c>
      <c r="P193" s="22"/>
      <c r="Q193" s="22">
        <f t="shared" si="2"/>
        <v>82.6</v>
      </c>
    </row>
    <row r="194" spans="2:17" ht="25.5" outlineLevel="3">
      <c r="B194" s="16" t="s">
        <v>197</v>
      </c>
      <c r="C194" s="6" t="s">
        <v>186</v>
      </c>
      <c r="D194" s="6" t="s">
        <v>16</v>
      </c>
      <c r="E194" s="6" t="s">
        <v>198</v>
      </c>
      <c r="F194" s="6"/>
      <c r="G194" s="6"/>
      <c r="H194" s="11">
        <v>1638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0">
        <v>0</v>
      </c>
      <c r="P194" s="22"/>
      <c r="Q194" s="22">
        <f t="shared" si="2"/>
        <v>1638</v>
      </c>
    </row>
    <row r="195" spans="2:17" ht="12.75" outlineLevel="4">
      <c r="B195" s="16" t="s">
        <v>9</v>
      </c>
      <c r="C195" s="6" t="s">
        <v>186</v>
      </c>
      <c r="D195" s="6" t="s">
        <v>16</v>
      </c>
      <c r="E195" s="6" t="s">
        <v>198</v>
      </c>
      <c r="F195" s="6" t="s">
        <v>10</v>
      </c>
      <c r="G195" s="6"/>
      <c r="H195" s="11">
        <v>1638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0">
        <v>0</v>
      </c>
      <c r="P195" s="22"/>
      <c r="Q195" s="22">
        <f t="shared" si="2"/>
        <v>1638</v>
      </c>
    </row>
    <row r="196" spans="2:17" ht="51" outlineLevel="3">
      <c r="B196" s="16" t="s">
        <v>199</v>
      </c>
      <c r="C196" s="6" t="s">
        <v>186</v>
      </c>
      <c r="D196" s="6" t="s">
        <v>16</v>
      </c>
      <c r="E196" s="6" t="s">
        <v>200</v>
      </c>
      <c r="F196" s="6"/>
      <c r="G196" s="6"/>
      <c r="H196" s="11">
        <v>43.7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0">
        <v>0</v>
      </c>
      <c r="P196" s="22"/>
      <c r="Q196" s="22">
        <f t="shared" si="2"/>
        <v>43.7</v>
      </c>
    </row>
    <row r="197" spans="2:17" ht="12.75" outlineLevel="4">
      <c r="B197" s="16" t="s">
        <v>9</v>
      </c>
      <c r="C197" s="6" t="s">
        <v>186</v>
      </c>
      <c r="D197" s="6" t="s">
        <v>16</v>
      </c>
      <c r="E197" s="6" t="s">
        <v>200</v>
      </c>
      <c r="F197" s="6" t="s">
        <v>10</v>
      </c>
      <c r="G197" s="6"/>
      <c r="H197" s="11">
        <v>43.7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0">
        <v>0</v>
      </c>
      <c r="P197" s="22"/>
      <c r="Q197" s="22">
        <f t="shared" si="2"/>
        <v>43.7</v>
      </c>
    </row>
    <row r="198" spans="2:17" ht="25.5" outlineLevel="3">
      <c r="B198" s="16" t="s">
        <v>201</v>
      </c>
      <c r="C198" s="6" t="s">
        <v>186</v>
      </c>
      <c r="D198" s="6" t="s">
        <v>16</v>
      </c>
      <c r="E198" s="6" t="s">
        <v>202</v>
      </c>
      <c r="F198" s="6"/>
      <c r="G198" s="6"/>
      <c r="H198" s="11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0">
        <v>0</v>
      </c>
      <c r="P198" s="22"/>
      <c r="Q198" s="22">
        <f t="shared" si="2"/>
        <v>0</v>
      </c>
    </row>
    <row r="199" spans="2:17" ht="12.75" outlineLevel="4">
      <c r="B199" s="16" t="s">
        <v>9</v>
      </c>
      <c r="C199" s="6" t="s">
        <v>186</v>
      </c>
      <c r="D199" s="6" t="s">
        <v>16</v>
      </c>
      <c r="E199" s="6" t="s">
        <v>202</v>
      </c>
      <c r="F199" s="6" t="s">
        <v>10</v>
      </c>
      <c r="G199" s="6"/>
      <c r="H199" s="11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0">
        <v>0</v>
      </c>
      <c r="P199" s="22"/>
      <c r="Q199" s="22">
        <f t="shared" si="2"/>
        <v>0</v>
      </c>
    </row>
    <row r="200" spans="2:17" ht="12.75" outlineLevel="2">
      <c r="B200" s="16" t="s">
        <v>203</v>
      </c>
      <c r="C200" s="6" t="s">
        <v>186</v>
      </c>
      <c r="D200" s="6" t="s">
        <v>204</v>
      </c>
      <c r="E200" s="6"/>
      <c r="F200" s="6"/>
      <c r="G200" s="6"/>
      <c r="H200" s="11">
        <v>34.193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0">
        <v>0</v>
      </c>
      <c r="P200" s="22"/>
      <c r="Q200" s="22">
        <f aca="true" t="shared" si="3" ref="Q200:Q263">+H200+P200</f>
        <v>34.193</v>
      </c>
    </row>
    <row r="201" spans="2:17" ht="38.25" outlineLevel="3">
      <c r="B201" s="16" t="s">
        <v>205</v>
      </c>
      <c r="C201" s="6" t="s">
        <v>186</v>
      </c>
      <c r="D201" s="6" t="s">
        <v>204</v>
      </c>
      <c r="E201" s="6" t="s">
        <v>206</v>
      </c>
      <c r="F201" s="6"/>
      <c r="G201" s="6"/>
      <c r="H201" s="11">
        <v>34.193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0">
        <v>0</v>
      </c>
      <c r="P201" s="22"/>
      <c r="Q201" s="22">
        <f t="shared" si="3"/>
        <v>34.193</v>
      </c>
    </row>
    <row r="202" spans="2:17" ht="12.75" outlineLevel="4">
      <c r="B202" s="16" t="s">
        <v>9</v>
      </c>
      <c r="C202" s="6" t="s">
        <v>186</v>
      </c>
      <c r="D202" s="6" t="s">
        <v>204</v>
      </c>
      <c r="E202" s="6" t="s">
        <v>206</v>
      </c>
      <c r="F202" s="6" t="s">
        <v>10</v>
      </c>
      <c r="G202" s="6"/>
      <c r="H202" s="11">
        <v>34.193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0">
        <v>0</v>
      </c>
      <c r="P202" s="22"/>
      <c r="Q202" s="22">
        <f t="shared" si="3"/>
        <v>34.193</v>
      </c>
    </row>
    <row r="203" spans="2:17" ht="12.75" outlineLevel="2">
      <c r="B203" s="16" t="s">
        <v>207</v>
      </c>
      <c r="C203" s="6" t="s">
        <v>186</v>
      </c>
      <c r="D203" s="6" t="s">
        <v>208</v>
      </c>
      <c r="E203" s="6"/>
      <c r="F203" s="6"/>
      <c r="G203" s="6"/>
      <c r="H203" s="11">
        <v>0.0075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0">
        <v>0</v>
      </c>
      <c r="P203" s="22">
        <v>354</v>
      </c>
      <c r="Q203" s="22">
        <f t="shared" si="3"/>
        <v>354.0075</v>
      </c>
    </row>
    <row r="204" spans="2:17" ht="12.75" outlineLevel="3">
      <c r="B204" s="16" t="s">
        <v>209</v>
      </c>
      <c r="C204" s="6" t="s">
        <v>186</v>
      </c>
      <c r="D204" s="6" t="s">
        <v>208</v>
      </c>
      <c r="E204" s="6" t="s">
        <v>210</v>
      </c>
      <c r="F204" s="6"/>
      <c r="G204" s="6"/>
      <c r="H204" s="11">
        <v>0.0075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0">
        <v>0</v>
      </c>
      <c r="P204" s="22">
        <v>354</v>
      </c>
      <c r="Q204" s="22">
        <f t="shared" si="3"/>
        <v>354.0075</v>
      </c>
    </row>
    <row r="205" spans="2:17" ht="12.75" outlineLevel="4">
      <c r="B205" s="16" t="s">
        <v>9</v>
      </c>
      <c r="C205" s="6" t="s">
        <v>186</v>
      </c>
      <c r="D205" s="6" t="s">
        <v>208</v>
      </c>
      <c r="E205" s="6" t="s">
        <v>210</v>
      </c>
      <c r="F205" s="6" t="s">
        <v>10</v>
      </c>
      <c r="G205" s="6"/>
      <c r="H205" s="11">
        <v>0.0075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20">
        <v>0</v>
      </c>
      <c r="P205" s="22">
        <v>354</v>
      </c>
      <c r="Q205" s="22">
        <f t="shared" si="3"/>
        <v>354.0075</v>
      </c>
    </row>
    <row r="206" spans="2:17" ht="12.75" outlineLevel="2">
      <c r="B206" s="16" t="s">
        <v>117</v>
      </c>
      <c r="C206" s="6" t="s">
        <v>186</v>
      </c>
      <c r="D206" s="6" t="s">
        <v>118</v>
      </c>
      <c r="E206" s="6"/>
      <c r="F206" s="6"/>
      <c r="G206" s="6"/>
      <c r="H206" s="11">
        <v>16703.716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20">
        <v>0</v>
      </c>
      <c r="P206" s="22">
        <f>P213+P215+P224+P228</f>
        <v>855.8</v>
      </c>
      <c r="Q206" s="22">
        <f t="shared" si="3"/>
        <v>17559.516</v>
      </c>
    </row>
    <row r="207" spans="2:17" ht="12.75" outlineLevel="3">
      <c r="B207" s="16" t="s">
        <v>211</v>
      </c>
      <c r="C207" s="6" t="s">
        <v>186</v>
      </c>
      <c r="D207" s="6" t="s">
        <v>118</v>
      </c>
      <c r="E207" s="6" t="s">
        <v>212</v>
      </c>
      <c r="F207" s="6"/>
      <c r="G207" s="6"/>
      <c r="H207" s="11">
        <v>1800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0">
        <v>0</v>
      </c>
      <c r="P207" s="22"/>
      <c r="Q207" s="22">
        <f t="shared" si="3"/>
        <v>1800</v>
      </c>
    </row>
    <row r="208" spans="2:17" ht="12.75" outlineLevel="4">
      <c r="B208" s="16" t="s">
        <v>9</v>
      </c>
      <c r="C208" s="6" t="s">
        <v>186</v>
      </c>
      <c r="D208" s="6" t="s">
        <v>118</v>
      </c>
      <c r="E208" s="6" t="s">
        <v>212</v>
      </c>
      <c r="F208" s="6" t="s">
        <v>10</v>
      </c>
      <c r="G208" s="6"/>
      <c r="H208" s="11">
        <v>1800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20">
        <v>0</v>
      </c>
      <c r="P208" s="22"/>
      <c r="Q208" s="22">
        <f t="shared" si="3"/>
        <v>1800</v>
      </c>
    </row>
    <row r="209" spans="2:17" ht="12.75" outlineLevel="3">
      <c r="B209" s="16" t="s">
        <v>213</v>
      </c>
      <c r="C209" s="6" t="s">
        <v>186</v>
      </c>
      <c r="D209" s="6" t="s">
        <v>118</v>
      </c>
      <c r="E209" s="6" t="s">
        <v>214</v>
      </c>
      <c r="F209" s="6"/>
      <c r="G209" s="6"/>
      <c r="H209" s="11">
        <v>3480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20">
        <v>0</v>
      </c>
      <c r="P209" s="22"/>
      <c r="Q209" s="22">
        <f t="shared" si="3"/>
        <v>3480</v>
      </c>
    </row>
    <row r="210" spans="2:17" ht="12.75" outlineLevel="4">
      <c r="B210" s="16" t="s">
        <v>9</v>
      </c>
      <c r="C210" s="6" t="s">
        <v>186</v>
      </c>
      <c r="D210" s="6" t="s">
        <v>118</v>
      </c>
      <c r="E210" s="6" t="s">
        <v>214</v>
      </c>
      <c r="F210" s="6" t="s">
        <v>10</v>
      </c>
      <c r="G210" s="6"/>
      <c r="H210" s="11">
        <v>3480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20">
        <v>0</v>
      </c>
      <c r="P210" s="22"/>
      <c r="Q210" s="22">
        <f t="shared" si="3"/>
        <v>3480</v>
      </c>
    </row>
    <row r="211" spans="2:17" ht="25.5" outlineLevel="3">
      <c r="B211" s="16" t="s">
        <v>215</v>
      </c>
      <c r="C211" s="6" t="s">
        <v>186</v>
      </c>
      <c r="D211" s="6" t="s">
        <v>118</v>
      </c>
      <c r="E211" s="6" t="s">
        <v>216</v>
      </c>
      <c r="F211" s="6"/>
      <c r="G211" s="6"/>
      <c r="H211" s="11">
        <v>289.3312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20">
        <v>0</v>
      </c>
      <c r="P211" s="22"/>
      <c r="Q211" s="22">
        <f t="shared" si="3"/>
        <v>289.3312</v>
      </c>
    </row>
    <row r="212" spans="2:17" ht="12.75" outlineLevel="4">
      <c r="B212" s="16" t="s">
        <v>9</v>
      </c>
      <c r="C212" s="6" t="s">
        <v>186</v>
      </c>
      <c r="D212" s="6" t="s">
        <v>118</v>
      </c>
      <c r="E212" s="6" t="s">
        <v>216</v>
      </c>
      <c r="F212" s="6" t="s">
        <v>10</v>
      </c>
      <c r="G212" s="6"/>
      <c r="H212" s="11">
        <v>289.3312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20">
        <v>0</v>
      </c>
      <c r="P212" s="22"/>
      <c r="Q212" s="22">
        <f t="shared" si="3"/>
        <v>289.3312</v>
      </c>
    </row>
    <row r="213" spans="2:17" ht="25.5" outlineLevel="3">
      <c r="B213" s="16" t="s">
        <v>217</v>
      </c>
      <c r="C213" s="6" t="s">
        <v>186</v>
      </c>
      <c r="D213" s="6" t="s">
        <v>118</v>
      </c>
      <c r="E213" s="6" t="s">
        <v>218</v>
      </c>
      <c r="F213" s="6"/>
      <c r="G213" s="6"/>
      <c r="H213" s="11">
        <v>4026.6796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20">
        <v>0</v>
      </c>
      <c r="P213" s="22">
        <v>169.8</v>
      </c>
      <c r="Q213" s="22">
        <f t="shared" si="3"/>
        <v>4196.4796</v>
      </c>
    </row>
    <row r="214" spans="2:17" ht="12.75" outlineLevel="4">
      <c r="B214" s="16" t="s">
        <v>39</v>
      </c>
      <c r="C214" s="6" t="s">
        <v>186</v>
      </c>
      <c r="D214" s="6" t="s">
        <v>118</v>
      </c>
      <c r="E214" s="6" t="s">
        <v>218</v>
      </c>
      <c r="F214" s="6" t="s">
        <v>40</v>
      </c>
      <c r="G214" s="6"/>
      <c r="H214" s="11">
        <v>4026.6796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20">
        <v>0</v>
      </c>
      <c r="P214" s="22">
        <v>169.8</v>
      </c>
      <c r="Q214" s="22">
        <f t="shared" si="3"/>
        <v>4196.4796</v>
      </c>
    </row>
    <row r="215" spans="2:17" ht="25.5" outlineLevel="3">
      <c r="B215" s="16" t="s">
        <v>219</v>
      </c>
      <c r="C215" s="6" t="s">
        <v>186</v>
      </c>
      <c r="D215" s="6" t="s">
        <v>118</v>
      </c>
      <c r="E215" s="6" t="s">
        <v>220</v>
      </c>
      <c r="F215" s="6"/>
      <c r="G215" s="6"/>
      <c r="H215" s="11">
        <v>533.3626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20">
        <v>0</v>
      </c>
      <c r="P215" s="22">
        <v>96</v>
      </c>
      <c r="Q215" s="22">
        <f t="shared" si="3"/>
        <v>629.3626</v>
      </c>
    </row>
    <row r="216" spans="2:17" ht="12.75" outlineLevel="4">
      <c r="B216" s="16" t="s">
        <v>9</v>
      </c>
      <c r="C216" s="6" t="s">
        <v>186</v>
      </c>
      <c r="D216" s="6" t="s">
        <v>118</v>
      </c>
      <c r="E216" s="6" t="s">
        <v>220</v>
      </c>
      <c r="F216" s="6" t="s">
        <v>10</v>
      </c>
      <c r="G216" s="6"/>
      <c r="H216" s="11">
        <v>533.3626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20">
        <v>0</v>
      </c>
      <c r="P216" s="22">
        <v>96</v>
      </c>
      <c r="Q216" s="22">
        <f t="shared" si="3"/>
        <v>629.3626</v>
      </c>
    </row>
    <row r="217" spans="2:17" ht="25.5" outlineLevel="3">
      <c r="B217" s="16" t="s">
        <v>221</v>
      </c>
      <c r="C217" s="6" t="s">
        <v>186</v>
      </c>
      <c r="D217" s="6" t="s">
        <v>118</v>
      </c>
      <c r="E217" s="6" t="s">
        <v>222</v>
      </c>
      <c r="F217" s="6"/>
      <c r="G217" s="6"/>
      <c r="H217" s="11">
        <v>39.5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20">
        <v>0</v>
      </c>
      <c r="P217" s="22"/>
      <c r="Q217" s="22">
        <f t="shared" si="3"/>
        <v>39.5</v>
      </c>
    </row>
    <row r="218" spans="2:17" ht="12.75" outlineLevel="4">
      <c r="B218" s="16" t="s">
        <v>9</v>
      </c>
      <c r="C218" s="6" t="s">
        <v>186</v>
      </c>
      <c r="D218" s="6" t="s">
        <v>118</v>
      </c>
      <c r="E218" s="6" t="s">
        <v>222</v>
      </c>
      <c r="F218" s="6" t="s">
        <v>10</v>
      </c>
      <c r="G218" s="6"/>
      <c r="H218" s="11">
        <v>39.5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20">
        <v>0</v>
      </c>
      <c r="P218" s="22"/>
      <c r="Q218" s="22">
        <f t="shared" si="3"/>
        <v>39.5</v>
      </c>
    </row>
    <row r="219" spans="2:17" ht="25.5" outlineLevel="3">
      <c r="B219" s="16" t="s">
        <v>119</v>
      </c>
      <c r="C219" s="6" t="s">
        <v>186</v>
      </c>
      <c r="D219" s="6" t="s">
        <v>118</v>
      </c>
      <c r="E219" s="6" t="s">
        <v>120</v>
      </c>
      <c r="F219" s="6"/>
      <c r="G219" s="6"/>
      <c r="H219" s="11">
        <v>512.4505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20">
        <v>0</v>
      </c>
      <c r="P219" s="22"/>
      <c r="Q219" s="22">
        <f t="shared" si="3"/>
        <v>512.4505</v>
      </c>
    </row>
    <row r="220" spans="2:17" ht="12.75" outlineLevel="4">
      <c r="B220" s="16" t="s">
        <v>23</v>
      </c>
      <c r="C220" s="6" t="s">
        <v>186</v>
      </c>
      <c r="D220" s="6" t="s">
        <v>118</v>
      </c>
      <c r="E220" s="6" t="s">
        <v>120</v>
      </c>
      <c r="F220" s="6" t="s">
        <v>24</v>
      </c>
      <c r="G220" s="6"/>
      <c r="H220" s="11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20">
        <v>0</v>
      </c>
      <c r="P220" s="22"/>
      <c r="Q220" s="22">
        <f t="shared" si="3"/>
        <v>0</v>
      </c>
    </row>
    <row r="221" spans="2:17" ht="12.75" outlineLevel="4">
      <c r="B221" s="16" t="s">
        <v>9</v>
      </c>
      <c r="C221" s="6" t="s">
        <v>186</v>
      </c>
      <c r="D221" s="6" t="s">
        <v>118</v>
      </c>
      <c r="E221" s="6" t="s">
        <v>120</v>
      </c>
      <c r="F221" s="6" t="s">
        <v>10</v>
      </c>
      <c r="G221" s="6"/>
      <c r="H221" s="11">
        <v>512.4505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20">
        <v>0</v>
      </c>
      <c r="P221" s="22"/>
      <c r="Q221" s="22">
        <f t="shared" si="3"/>
        <v>512.4505</v>
      </c>
    </row>
    <row r="222" spans="2:17" ht="25.5" outlineLevel="3">
      <c r="B222" s="16" t="s">
        <v>223</v>
      </c>
      <c r="C222" s="6" t="s">
        <v>186</v>
      </c>
      <c r="D222" s="6" t="s">
        <v>118</v>
      </c>
      <c r="E222" s="6" t="s">
        <v>224</v>
      </c>
      <c r="F222" s="6"/>
      <c r="G222" s="6"/>
      <c r="H222" s="11">
        <v>56.4995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20">
        <v>0</v>
      </c>
      <c r="P222" s="22"/>
      <c r="Q222" s="22">
        <f t="shared" si="3"/>
        <v>56.4995</v>
      </c>
    </row>
    <row r="223" spans="2:17" ht="12.75" outlineLevel="4">
      <c r="B223" s="16" t="s">
        <v>9</v>
      </c>
      <c r="C223" s="6" t="s">
        <v>186</v>
      </c>
      <c r="D223" s="6" t="s">
        <v>118</v>
      </c>
      <c r="E223" s="6" t="s">
        <v>224</v>
      </c>
      <c r="F223" s="6" t="s">
        <v>10</v>
      </c>
      <c r="G223" s="6"/>
      <c r="H223" s="11">
        <v>56.4995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20">
        <v>0</v>
      </c>
      <c r="P223" s="22"/>
      <c r="Q223" s="22">
        <f t="shared" si="3"/>
        <v>56.4995</v>
      </c>
    </row>
    <row r="224" spans="2:17" ht="63.75" outlineLevel="3">
      <c r="B224" s="10" t="s">
        <v>225</v>
      </c>
      <c r="C224" s="6" t="s">
        <v>186</v>
      </c>
      <c r="D224" s="6" t="s">
        <v>118</v>
      </c>
      <c r="E224" s="6" t="s">
        <v>226</v>
      </c>
      <c r="F224" s="6"/>
      <c r="G224" s="6"/>
      <c r="H224" s="11">
        <v>4340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20">
        <v>0</v>
      </c>
      <c r="P224" s="22">
        <v>540</v>
      </c>
      <c r="Q224" s="22">
        <f t="shared" si="3"/>
        <v>4880</v>
      </c>
    </row>
    <row r="225" spans="2:17" ht="12.75" outlineLevel="4">
      <c r="B225" s="16" t="s">
        <v>9</v>
      </c>
      <c r="C225" s="6" t="s">
        <v>186</v>
      </c>
      <c r="D225" s="6" t="s">
        <v>118</v>
      </c>
      <c r="E225" s="6" t="s">
        <v>226</v>
      </c>
      <c r="F225" s="6" t="s">
        <v>10</v>
      </c>
      <c r="G225" s="6"/>
      <c r="H225" s="11">
        <v>4340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20">
        <v>0</v>
      </c>
      <c r="P225" s="22">
        <v>540</v>
      </c>
      <c r="Q225" s="22">
        <f t="shared" si="3"/>
        <v>4880</v>
      </c>
    </row>
    <row r="226" spans="2:17" ht="12.75" outlineLevel="3">
      <c r="B226" s="16" t="s">
        <v>227</v>
      </c>
      <c r="C226" s="6" t="s">
        <v>186</v>
      </c>
      <c r="D226" s="6" t="s">
        <v>118</v>
      </c>
      <c r="E226" s="6" t="s">
        <v>228</v>
      </c>
      <c r="F226" s="6"/>
      <c r="G226" s="6"/>
      <c r="H226" s="11">
        <v>37.8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20">
        <v>0</v>
      </c>
      <c r="P226" s="22"/>
      <c r="Q226" s="22">
        <f t="shared" si="3"/>
        <v>37.8</v>
      </c>
    </row>
    <row r="227" spans="2:17" ht="12.75" outlineLevel="4">
      <c r="B227" s="16" t="s">
        <v>9</v>
      </c>
      <c r="C227" s="6" t="s">
        <v>186</v>
      </c>
      <c r="D227" s="6" t="s">
        <v>118</v>
      </c>
      <c r="E227" s="6" t="s">
        <v>228</v>
      </c>
      <c r="F227" s="6" t="s">
        <v>10</v>
      </c>
      <c r="G227" s="6"/>
      <c r="H227" s="11">
        <v>37.8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20">
        <v>0</v>
      </c>
      <c r="P227" s="22"/>
      <c r="Q227" s="22">
        <f t="shared" si="3"/>
        <v>37.8</v>
      </c>
    </row>
    <row r="228" spans="2:17" ht="12.75" outlineLevel="3">
      <c r="B228" s="16" t="s">
        <v>229</v>
      </c>
      <c r="C228" s="6" t="s">
        <v>186</v>
      </c>
      <c r="D228" s="6" t="s">
        <v>118</v>
      </c>
      <c r="E228" s="6" t="s">
        <v>230</v>
      </c>
      <c r="F228" s="6"/>
      <c r="G228" s="6"/>
      <c r="H228" s="11">
        <v>998.0926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20">
        <v>0</v>
      </c>
      <c r="P228" s="22">
        <v>50</v>
      </c>
      <c r="Q228" s="22">
        <f t="shared" si="3"/>
        <v>1048.0926</v>
      </c>
    </row>
    <row r="229" spans="2:17" ht="12.75" outlineLevel="4">
      <c r="B229" s="16" t="s">
        <v>9</v>
      </c>
      <c r="C229" s="6" t="s">
        <v>186</v>
      </c>
      <c r="D229" s="6" t="s">
        <v>118</v>
      </c>
      <c r="E229" s="6" t="s">
        <v>230</v>
      </c>
      <c r="F229" s="6" t="s">
        <v>10</v>
      </c>
      <c r="G229" s="6"/>
      <c r="H229" s="11">
        <v>998.0926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20">
        <v>0</v>
      </c>
      <c r="P229" s="22">
        <v>50</v>
      </c>
      <c r="Q229" s="22">
        <f t="shared" si="3"/>
        <v>1048.0926</v>
      </c>
    </row>
    <row r="230" spans="2:17" ht="25.5" outlineLevel="3">
      <c r="B230" s="16" t="s">
        <v>201</v>
      </c>
      <c r="C230" s="6" t="s">
        <v>186</v>
      </c>
      <c r="D230" s="6" t="s">
        <v>118</v>
      </c>
      <c r="E230" s="6" t="s">
        <v>202</v>
      </c>
      <c r="F230" s="6"/>
      <c r="G230" s="6"/>
      <c r="H230" s="11">
        <v>590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20">
        <v>0</v>
      </c>
      <c r="P230" s="22"/>
      <c r="Q230" s="22">
        <f t="shared" si="3"/>
        <v>590</v>
      </c>
    </row>
    <row r="231" spans="2:17" ht="12.75" outlineLevel="4">
      <c r="B231" s="16" t="s">
        <v>9</v>
      </c>
      <c r="C231" s="6" t="s">
        <v>186</v>
      </c>
      <c r="D231" s="6" t="s">
        <v>118</v>
      </c>
      <c r="E231" s="6" t="s">
        <v>202</v>
      </c>
      <c r="F231" s="6" t="s">
        <v>10</v>
      </c>
      <c r="G231" s="6"/>
      <c r="H231" s="11">
        <v>590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20">
        <v>0</v>
      </c>
      <c r="P231" s="22"/>
      <c r="Q231" s="22">
        <f t="shared" si="3"/>
        <v>590</v>
      </c>
    </row>
    <row r="232" spans="2:17" ht="12.75" outlineLevel="2">
      <c r="B232" s="16" t="s">
        <v>117</v>
      </c>
      <c r="C232" s="6" t="s">
        <v>186</v>
      </c>
      <c r="D232" s="6" t="s">
        <v>231</v>
      </c>
      <c r="E232" s="6"/>
      <c r="F232" s="6"/>
      <c r="G232" s="6"/>
      <c r="H232" s="11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20">
        <v>0</v>
      </c>
      <c r="P232" s="22"/>
      <c r="Q232" s="22">
        <f t="shared" si="3"/>
        <v>0</v>
      </c>
    </row>
    <row r="233" spans="2:17" ht="25.5" outlineLevel="3">
      <c r="B233" s="16" t="s">
        <v>217</v>
      </c>
      <c r="C233" s="6" t="s">
        <v>186</v>
      </c>
      <c r="D233" s="6" t="s">
        <v>231</v>
      </c>
      <c r="E233" s="6" t="s">
        <v>218</v>
      </c>
      <c r="F233" s="6"/>
      <c r="G233" s="6"/>
      <c r="H233" s="11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20">
        <v>0</v>
      </c>
      <c r="P233" s="22"/>
      <c r="Q233" s="22">
        <f t="shared" si="3"/>
        <v>0</v>
      </c>
    </row>
    <row r="234" spans="2:17" ht="12.75" outlineLevel="4">
      <c r="B234" s="16" t="s">
        <v>39</v>
      </c>
      <c r="C234" s="6" t="s">
        <v>186</v>
      </c>
      <c r="D234" s="6" t="s">
        <v>231</v>
      </c>
      <c r="E234" s="6" t="s">
        <v>218</v>
      </c>
      <c r="F234" s="6" t="s">
        <v>40</v>
      </c>
      <c r="G234" s="6"/>
      <c r="H234" s="11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20">
        <v>0</v>
      </c>
      <c r="P234" s="22"/>
      <c r="Q234" s="22">
        <f t="shared" si="3"/>
        <v>0</v>
      </c>
    </row>
    <row r="235" spans="2:17" ht="12.75" outlineLevel="2">
      <c r="B235" s="16" t="s">
        <v>232</v>
      </c>
      <c r="C235" s="6" t="s">
        <v>186</v>
      </c>
      <c r="D235" s="6" t="s">
        <v>233</v>
      </c>
      <c r="E235" s="6"/>
      <c r="F235" s="6"/>
      <c r="G235" s="6"/>
      <c r="H235" s="11">
        <v>3555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20">
        <v>0</v>
      </c>
      <c r="P235" s="22"/>
      <c r="Q235" s="22">
        <f t="shared" si="3"/>
        <v>3555</v>
      </c>
    </row>
    <row r="236" spans="2:17" ht="25.5" outlineLevel="3">
      <c r="B236" s="16" t="s">
        <v>234</v>
      </c>
      <c r="C236" s="6" t="s">
        <v>186</v>
      </c>
      <c r="D236" s="6" t="s">
        <v>233</v>
      </c>
      <c r="E236" s="6" t="s">
        <v>235</v>
      </c>
      <c r="F236" s="6"/>
      <c r="G236" s="6"/>
      <c r="H236" s="11">
        <v>3555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20">
        <v>0</v>
      </c>
      <c r="P236" s="22"/>
      <c r="Q236" s="22">
        <f t="shared" si="3"/>
        <v>3555</v>
      </c>
    </row>
    <row r="237" spans="2:17" ht="12.75" outlineLevel="4">
      <c r="B237" s="16" t="s">
        <v>23</v>
      </c>
      <c r="C237" s="6" t="s">
        <v>186</v>
      </c>
      <c r="D237" s="6" t="s">
        <v>233</v>
      </c>
      <c r="E237" s="6" t="s">
        <v>235</v>
      </c>
      <c r="F237" s="6" t="s">
        <v>24</v>
      </c>
      <c r="G237" s="6"/>
      <c r="H237" s="11">
        <v>20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20">
        <v>0</v>
      </c>
      <c r="P237" s="22"/>
      <c r="Q237" s="22">
        <f t="shared" si="3"/>
        <v>20</v>
      </c>
    </row>
    <row r="238" spans="2:17" ht="25.5" outlineLevel="4">
      <c r="B238" s="16" t="s">
        <v>236</v>
      </c>
      <c r="C238" s="6" t="s">
        <v>186</v>
      </c>
      <c r="D238" s="6" t="s">
        <v>233</v>
      </c>
      <c r="E238" s="6" t="s">
        <v>235</v>
      </c>
      <c r="F238" s="6" t="s">
        <v>237</v>
      </c>
      <c r="G238" s="6"/>
      <c r="H238" s="11">
        <v>3535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20">
        <v>0</v>
      </c>
      <c r="P238" s="22"/>
      <c r="Q238" s="22">
        <f t="shared" si="3"/>
        <v>3535</v>
      </c>
    </row>
    <row r="239" spans="2:17" ht="25.5" outlineLevel="2">
      <c r="B239" s="16" t="s">
        <v>238</v>
      </c>
      <c r="C239" s="6" t="s">
        <v>186</v>
      </c>
      <c r="D239" s="6" t="s">
        <v>239</v>
      </c>
      <c r="E239" s="6"/>
      <c r="F239" s="6"/>
      <c r="G239" s="6"/>
      <c r="H239" s="11">
        <v>1003.282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20">
        <v>0</v>
      </c>
      <c r="P239" s="22">
        <f>P240+P242</f>
        <v>211.3</v>
      </c>
      <c r="Q239" s="22">
        <f t="shared" si="3"/>
        <v>1214.582</v>
      </c>
    </row>
    <row r="240" spans="2:17" ht="25.5" outlineLevel="3">
      <c r="B240" s="16" t="s">
        <v>240</v>
      </c>
      <c r="C240" s="6" t="s">
        <v>186</v>
      </c>
      <c r="D240" s="6" t="s">
        <v>239</v>
      </c>
      <c r="E240" s="6" t="s">
        <v>241</v>
      </c>
      <c r="F240" s="6"/>
      <c r="G240" s="6"/>
      <c r="H240" s="11">
        <v>605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20">
        <v>0</v>
      </c>
      <c r="P240" s="22">
        <v>128.1</v>
      </c>
      <c r="Q240" s="22">
        <f t="shared" si="3"/>
        <v>733.1</v>
      </c>
    </row>
    <row r="241" spans="2:17" ht="12.75" outlineLevel="4">
      <c r="B241" s="16" t="s">
        <v>9</v>
      </c>
      <c r="C241" s="6" t="s">
        <v>186</v>
      </c>
      <c r="D241" s="6" t="s">
        <v>239</v>
      </c>
      <c r="E241" s="6" t="s">
        <v>241</v>
      </c>
      <c r="F241" s="6" t="s">
        <v>10</v>
      </c>
      <c r="G241" s="6"/>
      <c r="H241" s="11">
        <v>605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20">
        <v>0</v>
      </c>
      <c r="P241" s="22">
        <v>128.1</v>
      </c>
      <c r="Q241" s="22">
        <f t="shared" si="3"/>
        <v>733.1</v>
      </c>
    </row>
    <row r="242" spans="2:17" ht="25.5" outlineLevel="3">
      <c r="B242" s="16" t="s">
        <v>242</v>
      </c>
      <c r="C242" s="6" t="s">
        <v>186</v>
      </c>
      <c r="D242" s="6" t="s">
        <v>239</v>
      </c>
      <c r="E242" s="6" t="s">
        <v>243</v>
      </c>
      <c r="F242" s="6"/>
      <c r="G242" s="6"/>
      <c r="H242" s="11">
        <v>369.282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20">
        <v>0</v>
      </c>
      <c r="P242" s="22">
        <v>83.2</v>
      </c>
      <c r="Q242" s="22">
        <f t="shared" si="3"/>
        <v>452.48199999999997</v>
      </c>
    </row>
    <row r="243" spans="2:17" ht="12.75" outlineLevel="4">
      <c r="B243" s="16" t="s">
        <v>9</v>
      </c>
      <c r="C243" s="6" t="s">
        <v>186</v>
      </c>
      <c r="D243" s="6" t="s">
        <v>239</v>
      </c>
      <c r="E243" s="6" t="s">
        <v>243</v>
      </c>
      <c r="F243" s="6" t="s">
        <v>10</v>
      </c>
      <c r="G243" s="6"/>
      <c r="H243" s="11">
        <v>369.282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20">
        <v>0</v>
      </c>
      <c r="P243" s="22">
        <v>83.2</v>
      </c>
      <c r="Q243" s="22">
        <f t="shared" si="3"/>
        <v>452.48199999999997</v>
      </c>
    </row>
    <row r="244" spans="2:17" ht="12.75" outlineLevel="3">
      <c r="B244" s="16" t="s">
        <v>244</v>
      </c>
      <c r="C244" s="6" t="s">
        <v>186</v>
      </c>
      <c r="D244" s="6" t="s">
        <v>239</v>
      </c>
      <c r="E244" s="6" t="s">
        <v>245</v>
      </c>
      <c r="F244" s="6"/>
      <c r="G244" s="6"/>
      <c r="H244" s="11">
        <v>9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20">
        <v>0</v>
      </c>
      <c r="P244" s="22"/>
      <c r="Q244" s="22">
        <f t="shared" si="3"/>
        <v>9</v>
      </c>
    </row>
    <row r="245" spans="2:17" ht="12.75" outlineLevel="4">
      <c r="B245" s="16" t="s">
        <v>9</v>
      </c>
      <c r="C245" s="6" t="s">
        <v>186</v>
      </c>
      <c r="D245" s="6" t="s">
        <v>239</v>
      </c>
      <c r="E245" s="6" t="s">
        <v>245</v>
      </c>
      <c r="F245" s="6" t="s">
        <v>10</v>
      </c>
      <c r="G245" s="6"/>
      <c r="H245" s="11">
        <v>9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20">
        <v>0</v>
      </c>
      <c r="P245" s="22"/>
      <c r="Q245" s="22">
        <f t="shared" si="3"/>
        <v>9</v>
      </c>
    </row>
    <row r="246" spans="2:17" ht="38.25" outlineLevel="3">
      <c r="B246" s="16" t="s">
        <v>246</v>
      </c>
      <c r="C246" s="6" t="s">
        <v>186</v>
      </c>
      <c r="D246" s="6" t="s">
        <v>239</v>
      </c>
      <c r="E246" s="6" t="s">
        <v>247</v>
      </c>
      <c r="F246" s="6"/>
      <c r="G246" s="6"/>
      <c r="H246" s="11">
        <v>20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20">
        <v>0</v>
      </c>
      <c r="P246" s="22"/>
      <c r="Q246" s="22">
        <f t="shared" si="3"/>
        <v>20</v>
      </c>
    </row>
    <row r="247" spans="2:17" ht="12.75" outlineLevel="4">
      <c r="B247" s="16" t="s">
        <v>9</v>
      </c>
      <c r="C247" s="6" t="s">
        <v>186</v>
      </c>
      <c r="D247" s="6" t="s">
        <v>239</v>
      </c>
      <c r="E247" s="6" t="s">
        <v>247</v>
      </c>
      <c r="F247" s="6" t="s">
        <v>10</v>
      </c>
      <c r="G247" s="6"/>
      <c r="H247" s="11">
        <v>20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20">
        <v>0</v>
      </c>
      <c r="P247" s="22"/>
      <c r="Q247" s="22">
        <f t="shared" si="3"/>
        <v>20</v>
      </c>
    </row>
    <row r="248" spans="2:17" ht="25.5" outlineLevel="2">
      <c r="B248" s="16" t="s">
        <v>248</v>
      </c>
      <c r="C248" s="6" t="s">
        <v>186</v>
      </c>
      <c r="D248" s="6" t="s">
        <v>249</v>
      </c>
      <c r="E248" s="6"/>
      <c r="F248" s="6"/>
      <c r="G248" s="6"/>
      <c r="H248" s="11">
        <v>532.6108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20">
        <v>0</v>
      </c>
      <c r="P248" s="22">
        <v>20</v>
      </c>
      <c r="Q248" s="22">
        <f t="shared" si="3"/>
        <v>552.6108</v>
      </c>
    </row>
    <row r="249" spans="2:17" ht="38.25" outlineLevel="3">
      <c r="B249" s="16" t="s">
        <v>250</v>
      </c>
      <c r="C249" s="6" t="s">
        <v>186</v>
      </c>
      <c r="D249" s="6" t="s">
        <v>249</v>
      </c>
      <c r="E249" s="6" t="s">
        <v>251</v>
      </c>
      <c r="F249" s="6"/>
      <c r="G249" s="6"/>
      <c r="H249" s="11">
        <v>128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20">
        <v>0</v>
      </c>
      <c r="P249" s="22"/>
      <c r="Q249" s="22">
        <f t="shared" si="3"/>
        <v>128</v>
      </c>
    </row>
    <row r="250" spans="2:17" ht="12.75" outlineLevel="4">
      <c r="B250" s="16" t="s">
        <v>9</v>
      </c>
      <c r="C250" s="6" t="s">
        <v>186</v>
      </c>
      <c r="D250" s="6" t="s">
        <v>249</v>
      </c>
      <c r="E250" s="6" t="s">
        <v>251</v>
      </c>
      <c r="F250" s="6" t="s">
        <v>10</v>
      </c>
      <c r="G250" s="6"/>
      <c r="H250" s="11">
        <v>128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20">
        <v>0</v>
      </c>
      <c r="P250" s="22"/>
      <c r="Q250" s="22">
        <f t="shared" si="3"/>
        <v>128</v>
      </c>
    </row>
    <row r="251" spans="2:17" ht="36.75" customHeight="1" outlineLevel="3">
      <c r="B251" s="16" t="s">
        <v>252</v>
      </c>
      <c r="C251" s="6" t="s">
        <v>186</v>
      </c>
      <c r="D251" s="6" t="s">
        <v>249</v>
      </c>
      <c r="E251" s="6" t="s">
        <v>253</v>
      </c>
      <c r="F251" s="6"/>
      <c r="G251" s="6"/>
      <c r="H251" s="11">
        <v>404.6108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20">
        <v>0</v>
      </c>
      <c r="P251" s="22">
        <v>20</v>
      </c>
      <c r="Q251" s="22">
        <f t="shared" si="3"/>
        <v>424.6108</v>
      </c>
    </row>
    <row r="252" spans="2:17" ht="12.75" outlineLevel="4">
      <c r="B252" s="16" t="s">
        <v>9</v>
      </c>
      <c r="C252" s="6" t="s">
        <v>186</v>
      </c>
      <c r="D252" s="6" t="s">
        <v>249</v>
      </c>
      <c r="E252" s="6" t="s">
        <v>253</v>
      </c>
      <c r="F252" s="6" t="s">
        <v>10</v>
      </c>
      <c r="G252" s="6"/>
      <c r="H252" s="11">
        <v>404.6108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20">
        <v>0</v>
      </c>
      <c r="P252" s="22">
        <v>20</v>
      </c>
      <c r="Q252" s="22">
        <f t="shared" si="3"/>
        <v>424.6108</v>
      </c>
    </row>
    <row r="253" spans="2:17" ht="12.75" outlineLevel="2">
      <c r="B253" s="16" t="s">
        <v>254</v>
      </c>
      <c r="C253" s="6" t="s">
        <v>186</v>
      </c>
      <c r="D253" s="6" t="s">
        <v>255</v>
      </c>
      <c r="E253" s="6"/>
      <c r="F253" s="6"/>
      <c r="G253" s="6"/>
      <c r="H253" s="11">
        <v>37.087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20">
        <v>0</v>
      </c>
      <c r="P253" s="22"/>
      <c r="Q253" s="22">
        <f t="shared" si="3"/>
        <v>37.087</v>
      </c>
    </row>
    <row r="254" spans="2:17" ht="24.75" customHeight="1" outlineLevel="3">
      <c r="B254" s="16" t="s">
        <v>256</v>
      </c>
      <c r="C254" s="6" t="s">
        <v>186</v>
      </c>
      <c r="D254" s="6" t="s">
        <v>255</v>
      </c>
      <c r="E254" s="6" t="s">
        <v>257</v>
      </c>
      <c r="F254" s="6"/>
      <c r="G254" s="6"/>
      <c r="H254" s="11">
        <v>17.087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20">
        <v>0</v>
      </c>
      <c r="P254" s="22"/>
      <c r="Q254" s="22">
        <f t="shared" si="3"/>
        <v>17.087</v>
      </c>
    </row>
    <row r="255" spans="2:17" ht="12.75" outlineLevel="4">
      <c r="B255" s="16" t="s">
        <v>9</v>
      </c>
      <c r="C255" s="6" t="s">
        <v>186</v>
      </c>
      <c r="D255" s="6" t="s">
        <v>255</v>
      </c>
      <c r="E255" s="6" t="s">
        <v>257</v>
      </c>
      <c r="F255" s="6" t="s">
        <v>10</v>
      </c>
      <c r="G255" s="6"/>
      <c r="H255" s="11">
        <v>17.087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20">
        <v>0</v>
      </c>
      <c r="P255" s="22"/>
      <c r="Q255" s="22">
        <f t="shared" si="3"/>
        <v>17.087</v>
      </c>
    </row>
    <row r="256" spans="2:17" ht="25.5" outlineLevel="3">
      <c r="B256" s="16" t="s">
        <v>258</v>
      </c>
      <c r="C256" s="6" t="s">
        <v>186</v>
      </c>
      <c r="D256" s="6" t="s">
        <v>255</v>
      </c>
      <c r="E256" s="6" t="s">
        <v>259</v>
      </c>
      <c r="F256" s="6"/>
      <c r="G256" s="6"/>
      <c r="H256" s="11">
        <v>20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20">
        <v>0</v>
      </c>
      <c r="P256" s="22"/>
      <c r="Q256" s="22">
        <f t="shared" si="3"/>
        <v>20</v>
      </c>
    </row>
    <row r="257" spans="2:17" ht="12.75" outlineLevel="4">
      <c r="B257" s="16" t="s">
        <v>9</v>
      </c>
      <c r="C257" s="6" t="s">
        <v>186</v>
      </c>
      <c r="D257" s="6" t="s">
        <v>255</v>
      </c>
      <c r="E257" s="6" t="s">
        <v>259</v>
      </c>
      <c r="F257" s="6" t="s">
        <v>10</v>
      </c>
      <c r="G257" s="6"/>
      <c r="H257" s="11">
        <v>20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20">
        <v>0</v>
      </c>
      <c r="P257" s="22"/>
      <c r="Q257" s="22">
        <f t="shared" si="3"/>
        <v>20</v>
      </c>
    </row>
    <row r="258" spans="2:17" ht="12.75" outlineLevel="2">
      <c r="B258" s="16" t="s">
        <v>260</v>
      </c>
      <c r="C258" s="6" t="s">
        <v>186</v>
      </c>
      <c r="D258" s="6" t="s">
        <v>261</v>
      </c>
      <c r="E258" s="6"/>
      <c r="F258" s="6"/>
      <c r="G258" s="6"/>
      <c r="H258" s="11">
        <v>21433.5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20">
        <v>0</v>
      </c>
      <c r="P258" s="22"/>
      <c r="Q258" s="22">
        <f t="shared" si="3"/>
        <v>21433.5</v>
      </c>
    </row>
    <row r="259" spans="2:17" ht="39" customHeight="1" outlineLevel="3">
      <c r="B259" s="16" t="s">
        <v>262</v>
      </c>
      <c r="C259" s="6" t="s">
        <v>186</v>
      </c>
      <c r="D259" s="6" t="s">
        <v>261</v>
      </c>
      <c r="E259" s="6" t="s">
        <v>263</v>
      </c>
      <c r="F259" s="6"/>
      <c r="G259" s="6"/>
      <c r="H259" s="11">
        <v>14889.6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20">
        <v>0</v>
      </c>
      <c r="P259" s="22"/>
      <c r="Q259" s="22">
        <f t="shared" si="3"/>
        <v>14889.6</v>
      </c>
    </row>
    <row r="260" spans="2:17" ht="12.75" outlineLevel="4">
      <c r="B260" s="16" t="s">
        <v>49</v>
      </c>
      <c r="C260" s="6" t="s">
        <v>186</v>
      </c>
      <c r="D260" s="6" t="s">
        <v>261</v>
      </c>
      <c r="E260" s="6" t="s">
        <v>263</v>
      </c>
      <c r="F260" s="6" t="s">
        <v>50</v>
      </c>
      <c r="G260" s="6"/>
      <c r="H260" s="11">
        <v>14889.6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20">
        <v>0</v>
      </c>
      <c r="P260" s="22"/>
      <c r="Q260" s="22">
        <f t="shared" si="3"/>
        <v>14889.6</v>
      </c>
    </row>
    <row r="261" spans="2:17" ht="25.5" outlineLevel="3">
      <c r="B261" s="16" t="s">
        <v>264</v>
      </c>
      <c r="C261" s="6" t="s">
        <v>186</v>
      </c>
      <c r="D261" s="6" t="s">
        <v>261</v>
      </c>
      <c r="E261" s="6" t="s">
        <v>265</v>
      </c>
      <c r="F261" s="6"/>
      <c r="G261" s="6"/>
      <c r="H261" s="11">
        <v>5943.9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20">
        <v>0</v>
      </c>
      <c r="P261" s="22"/>
      <c r="Q261" s="22">
        <f t="shared" si="3"/>
        <v>5943.9</v>
      </c>
    </row>
    <row r="262" spans="2:17" ht="12.75" outlineLevel="4">
      <c r="B262" s="16" t="s">
        <v>49</v>
      </c>
      <c r="C262" s="6" t="s">
        <v>186</v>
      </c>
      <c r="D262" s="6" t="s">
        <v>261</v>
      </c>
      <c r="E262" s="6" t="s">
        <v>265</v>
      </c>
      <c r="F262" s="6" t="s">
        <v>50</v>
      </c>
      <c r="G262" s="6"/>
      <c r="H262" s="11">
        <v>5943.9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20">
        <v>0</v>
      </c>
      <c r="P262" s="22"/>
      <c r="Q262" s="22">
        <f t="shared" si="3"/>
        <v>5943.9</v>
      </c>
    </row>
    <row r="263" spans="2:17" ht="25.5" outlineLevel="3">
      <c r="B263" s="16" t="s">
        <v>266</v>
      </c>
      <c r="C263" s="6" t="s">
        <v>186</v>
      </c>
      <c r="D263" s="6" t="s">
        <v>261</v>
      </c>
      <c r="E263" s="6" t="s">
        <v>267</v>
      </c>
      <c r="F263" s="6"/>
      <c r="G263" s="6"/>
      <c r="H263" s="11">
        <v>500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20">
        <v>0</v>
      </c>
      <c r="P263" s="22"/>
      <c r="Q263" s="22">
        <f t="shared" si="3"/>
        <v>500</v>
      </c>
    </row>
    <row r="264" spans="2:17" ht="12.75" outlineLevel="4">
      <c r="B264" s="16" t="s">
        <v>9</v>
      </c>
      <c r="C264" s="6" t="s">
        <v>186</v>
      </c>
      <c r="D264" s="6" t="s">
        <v>261</v>
      </c>
      <c r="E264" s="6" t="s">
        <v>267</v>
      </c>
      <c r="F264" s="6" t="s">
        <v>10</v>
      </c>
      <c r="G264" s="6"/>
      <c r="H264" s="11">
        <v>500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20">
        <v>0</v>
      </c>
      <c r="P264" s="22"/>
      <c r="Q264" s="22">
        <f aca="true" t="shared" si="4" ref="Q264:Q327">+H264+P264</f>
        <v>500</v>
      </c>
    </row>
    <row r="265" spans="2:17" ht="25.5" outlineLevel="3">
      <c r="B265" s="16" t="s">
        <v>268</v>
      </c>
      <c r="C265" s="6" t="s">
        <v>186</v>
      </c>
      <c r="D265" s="6" t="s">
        <v>261</v>
      </c>
      <c r="E265" s="6" t="s">
        <v>269</v>
      </c>
      <c r="F265" s="6"/>
      <c r="G265" s="6"/>
      <c r="H265" s="11">
        <v>100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20">
        <v>0</v>
      </c>
      <c r="P265" s="22"/>
      <c r="Q265" s="22">
        <f t="shared" si="4"/>
        <v>100</v>
      </c>
    </row>
    <row r="266" spans="2:17" ht="12.75" outlineLevel="4">
      <c r="B266" s="16" t="s">
        <v>9</v>
      </c>
      <c r="C266" s="6" t="s">
        <v>186</v>
      </c>
      <c r="D266" s="6" t="s">
        <v>261</v>
      </c>
      <c r="E266" s="6" t="s">
        <v>269</v>
      </c>
      <c r="F266" s="6" t="s">
        <v>10</v>
      </c>
      <c r="G266" s="6"/>
      <c r="H266" s="11">
        <v>100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20">
        <v>0</v>
      </c>
      <c r="P266" s="22"/>
      <c r="Q266" s="22">
        <f t="shared" si="4"/>
        <v>100</v>
      </c>
    </row>
    <row r="267" spans="2:17" ht="12.75" outlineLevel="2">
      <c r="B267" s="16" t="s">
        <v>270</v>
      </c>
      <c r="C267" s="6" t="s">
        <v>186</v>
      </c>
      <c r="D267" s="6" t="s">
        <v>271</v>
      </c>
      <c r="E267" s="6"/>
      <c r="F267" s="6"/>
      <c r="G267" s="6"/>
      <c r="H267" s="11">
        <v>641.9797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20">
        <v>0</v>
      </c>
      <c r="P267" s="22"/>
      <c r="Q267" s="22">
        <f t="shared" si="4"/>
        <v>641.9797</v>
      </c>
    </row>
    <row r="268" spans="2:17" ht="38.25" outlineLevel="3">
      <c r="B268" s="16" t="s">
        <v>272</v>
      </c>
      <c r="C268" s="6" t="s">
        <v>186</v>
      </c>
      <c r="D268" s="6" t="s">
        <v>271</v>
      </c>
      <c r="E268" s="6" t="s">
        <v>273</v>
      </c>
      <c r="F268" s="6"/>
      <c r="G268" s="6"/>
      <c r="H268" s="11">
        <v>563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20">
        <v>0</v>
      </c>
      <c r="P268" s="22"/>
      <c r="Q268" s="22">
        <f t="shared" si="4"/>
        <v>563</v>
      </c>
    </row>
    <row r="269" spans="2:17" ht="12.75" outlineLevel="4">
      <c r="B269" s="16" t="s">
        <v>49</v>
      </c>
      <c r="C269" s="6" t="s">
        <v>186</v>
      </c>
      <c r="D269" s="6" t="s">
        <v>271</v>
      </c>
      <c r="E269" s="6" t="s">
        <v>273</v>
      </c>
      <c r="F269" s="6" t="s">
        <v>50</v>
      </c>
      <c r="G269" s="6"/>
      <c r="H269" s="11">
        <v>563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20">
        <v>0</v>
      </c>
      <c r="P269" s="22"/>
      <c r="Q269" s="22">
        <f t="shared" si="4"/>
        <v>563</v>
      </c>
    </row>
    <row r="270" spans="2:17" ht="12.75" outlineLevel="3">
      <c r="B270" s="16" t="s">
        <v>274</v>
      </c>
      <c r="C270" s="6" t="s">
        <v>186</v>
      </c>
      <c r="D270" s="6" t="s">
        <v>271</v>
      </c>
      <c r="E270" s="6" t="s">
        <v>275</v>
      </c>
      <c r="F270" s="6"/>
      <c r="G270" s="6"/>
      <c r="H270" s="11">
        <v>78.9797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20">
        <v>0</v>
      </c>
      <c r="P270" s="22"/>
      <c r="Q270" s="22">
        <f t="shared" si="4"/>
        <v>78.9797</v>
      </c>
    </row>
    <row r="271" spans="2:17" ht="12.75" outlineLevel="4">
      <c r="B271" s="16" t="s">
        <v>49</v>
      </c>
      <c r="C271" s="6" t="s">
        <v>186</v>
      </c>
      <c r="D271" s="6" t="s">
        <v>271</v>
      </c>
      <c r="E271" s="6" t="s">
        <v>275</v>
      </c>
      <c r="F271" s="6" t="s">
        <v>50</v>
      </c>
      <c r="G271" s="6"/>
      <c r="H271" s="11">
        <v>78.9797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20">
        <v>0</v>
      </c>
      <c r="P271" s="22"/>
      <c r="Q271" s="22">
        <f t="shared" si="4"/>
        <v>78.9797</v>
      </c>
    </row>
    <row r="272" spans="2:17" ht="12.75" outlineLevel="4">
      <c r="B272" s="16" t="s">
        <v>9</v>
      </c>
      <c r="C272" s="6" t="s">
        <v>186</v>
      </c>
      <c r="D272" s="6" t="s">
        <v>271</v>
      </c>
      <c r="E272" s="6" t="s">
        <v>275</v>
      </c>
      <c r="F272" s="6" t="s">
        <v>10</v>
      </c>
      <c r="G272" s="6"/>
      <c r="H272" s="11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20">
        <v>0</v>
      </c>
      <c r="P272" s="22"/>
      <c r="Q272" s="22">
        <f t="shared" si="4"/>
        <v>0</v>
      </c>
    </row>
    <row r="273" spans="2:17" ht="12.75" outlineLevel="2">
      <c r="B273" s="16" t="s">
        <v>27</v>
      </c>
      <c r="C273" s="6" t="s">
        <v>186</v>
      </c>
      <c r="D273" s="6" t="s">
        <v>28</v>
      </c>
      <c r="E273" s="6"/>
      <c r="F273" s="6"/>
      <c r="G273" s="6"/>
      <c r="H273" s="11">
        <v>166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20">
        <v>0</v>
      </c>
      <c r="P273" s="22"/>
      <c r="Q273" s="22">
        <f t="shared" si="4"/>
        <v>166</v>
      </c>
    </row>
    <row r="274" spans="2:17" ht="38.25" outlineLevel="3">
      <c r="B274" s="16" t="s">
        <v>29</v>
      </c>
      <c r="C274" s="6" t="s">
        <v>186</v>
      </c>
      <c r="D274" s="6" t="s">
        <v>28</v>
      </c>
      <c r="E274" s="6" t="s">
        <v>30</v>
      </c>
      <c r="F274" s="6"/>
      <c r="G274" s="6"/>
      <c r="H274" s="11">
        <v>166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20">
        <v>0</v>
      </c>
      <c r="P274" s="22"/>
      <c r="Q274" s="22">
        <f t="shared" si="4"/>
        <v>166</v>
      </c>
    </row>
    <row r="275" spans="2:17" ht="12.75" outlineLevel="4">
      <c r="B275" s="16" t="s">
        <v>9</v>
      </c>
      <c r="C275" s="6" t="s">
        <v>186</v>
      </c>
      <c r="D275" s="6" t="s">
        <v>28</v>
      </c>
      <c r="E275" s="6" t="s">
        <v>30</v>
      </c>
      <c r="F275" s="6" t="s">
        <v>10</v>
      </c>
      <c r="G275" s="6"/>
      <c r="H275" s="11">
        <v>166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20">
        <v>0</v>
      </c>
      <c r="P275" s="22"/>
      <c r="Q275" s="22">
        <f t="shared" si="4"/>
        <v>166</v>
      </c>
    </row>
    <row r="276" spans="2:17" ht="12.75" outlineLevel="2">
      <c r="B276" s="10" t="s">
        <v>276</v>
      </c>
      <c r="C276" s="6" t="s">
        <v>186</v>
      </c>
      <c r="D276" s="6" t="s">
        <v>277</v>
      </c>
      <c r="E276" s="6"/>
      <c r="F276" s="6"/>
      <c r="G276" s="6"/>
      <c r="H276" s="11">
        <v>12711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20">
        <v>0</v>
      </c>
      <c r="P276" s="22"/>
      <c r="Q276" s="22">
        <f t="shared" si="4"/>
        <v>12711</v>
      </c>
    </row>
    <row r="277" spans="2:17" ht="25.5" outlineLevel="3">
      <c r="B277" s="16" t="s">
        <v>278</v>
      </c>
      <c r="C277" s="6" t="s">
        <v>186</v>
      </c>
      <c r="D277" s="6" t="s">
        <v>277</v>
      </c>
      <c r="E277" s="6" t="s">
        <v>279</v>
      </c>
      <c r="F277" s="6"/>
      <c r="G277" s="6"/>
      <c r="H277" s="11">
        <v>12711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20">
        <v>0</v>
      </c>
      <c r="P277" s="22"/>
      <c r="Q277" s="22">
        <f t="shared" si="4"/>
        <v>12711</v>
      </c>
    </row>
    <row r="278" spans="2:17" ht="12.75" outlineLevel="4">
      <c r="B278" s="16" t="s">
        <v>39</v>
      </c>
      <c r="C278" s="6" t="s">
        <v>186</v>
      </c>
      <c r="D278" s="6" t="s">
        <v>277</v>
      </c>
      <c r="E278" s="6" t="s">
        <v>279</v>
      </c>
      <c r="F278" s="6" t="s">
        <v>40</v>
      </c>
      <c r="G278" s="6"/>
      <c r="H278" s="11">
        <v>12711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20">
        <v>0</v>
      </c>
      <c r="P278" s="22"/>
      <c r="Q278" s="22">
        <f t="shared" si="4"/>
        <v>12711</v>
      </c>
    </row>
    <row r="279" spans="2:17" ht="12.75" outlineLevel="2">
      <c r="B279" s="16" t="s">
        <v>125</v>
      </c>
      <c r="C279" s="6" t="s">
        <v>186</v>
      </c>
      <c r="D279" s="6" t="s">
        <v>126</v>
      </c>
      <c r="E279" s="6"/>
      <c r="F279" s="6"/>
      <c r="G279" s="6"/>
      <c r="H279" s="11">
        <v>1093.6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20">
        <v>0</v>
      </c>
      <c r="P279" s="22">
        <v>105</v>
      </c>
      <c r="Q279" s="22">
        <f t="shared" si="4"/>
        <v>1198.6</v>
      </c>
    </row>
    <row r="280" spans="2:17" ht="12.75" outlineLevel="3">
      <c r="B280" s="16" t="s">
        <v>280</v>
      </c>
      <c r="C280" s="6" t="s">
        <v>186</v>
      </c>
      <c r="D280" s="6" t="s">
        <v>126</v>
      </c>
      <c r="E280" s="6" t="s">
        <v>281</v>
      </c>
      <c r="F280" s="6"/>
      <c r="G280" s="6"/>
      <c r="H280" s="11">
        <v>1093.6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20">
        <v>0</v>
      </c>
      <c r="P280" s="22">
        <v>105</v>
      </c>
      <c r="Q280" s="22">
        <f t="shared" si="4"/>
        <v>1198.6</v>
      </c>
    </row>
    <row r="281" spans="2:17" ht="12.75" outlineLevel="4">
      <c r="B281" s="16" t="s">
        <v>39</v>
      </c>
      <c r="C281" s="6" t="s">
        <v>186</v>
      </c>
      <c r="D281" s="6" t="s">
        <v>126</v>
      </c>
      <c r="E281" s="6" t="s">
        <v>281</v>
      </c>
      <c r="F281" s="6" t="s">
        <v>40</v>
      </c>
      <c r="G281" s="6"/>
      <c r="H281" s="11">
        <v>1093.6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20">
        <v>0</v>
      </c>
      <c r="P281" s="22">
        <v>105</v>
      </c>
      <c r="Q281" s="22">
        <f t="shared" si="4"/>
        <v>1198.6</v>
      </c>
    </row>
    <row r="282" spans="2:17" ht="12.75" outlineLevel="2">
      <c r="B282" s="16" t="s">
        <v>35</v>
      </c>
      <c r="C282" s="6" t="s">
        <v>186</v>
      </c>
      <c r="D282" s="6" t="s">
        <v>36</v>
      </c>
      <c r="E282" s="6"/>
      <c r="F282" s="6"/>
      <c r="G282" s="6"/>
      <c r="H282" s="11">
        <v>126.7508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20">
        <v>0</v>
      </c>
      <c r="P282" s="22"/>
      <c r="Q282" s="22">
        <f t="shared" si="4"/>
        <v>126.7508</v>
      </c>
    </row>
    <row r="283" spans="2:17" ht="12.75" outlineLevel="3">
      <c r="B283" s="16" t="s">
        <v>37</v>
      </c>
      <c r="C283" s="6" t="s">
        <v>186</v>
      </c>
      <c r="D283" s="6" t="s">
        <v>36</v>
      </c>
      <c r="E283" s="6" t="s">
        <v>38</v>
      </c>
      <c r="F283" s="6"/>
      <c r="G283" s="6"/>
      <c r="H283" s="11">
        <v>43.68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20">
        <v>0</v>
      </c>
      <c r="P283" s="22"/>
      <c r="Q283" s="22">
        <f t="shared" si="4"/>
        <v>43.68</v>
      </c>
    </row>
    <row r="284" spans="2:17" ht="12.75" outlineLevel="4">
      <c r="B284" s="16" t="s">
        <v>39</v>
      </c>
      <c r="C284" s="6" t="s">
        <v>186</v>
      </c>
      <c r="D284" s="6" t="s">
        <v>36</v>
      </c>
      <c r="E284" s="6" t="s">
        <v>38</v>
      </c>
      <c r="F284" s="6" t="s">
        <v>40</v>
      </c>
      <c r="G284" s="6"/>
      <c r="H284" s="11">
        <v>43.68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20">
        <v>0</v>
      </c>
      <c r="P284" s="22"/>
      <c r="Q284" s="22">
        <f t="shared" si="4"/>
        <v>43.68</v>
      </c>
    </row>
    <row r="285" spans="2:17" ht="25.5" outlineLevel="3">
      <c r="B285" s="16" t="s">
        <v>41</v>
      </c>
      <c r="C285" s="6" t="s">
        <v>186</v>
      </c>
      <c r="D285" s="6" t="s">
        <v>36</v>
      </c>
      <c r="E285" s="6" t="s">
        <v>42</v>
      </c>
      <c r="F285" s="6"/>
      <c r="G285" s="6"/>
      <c r="H285" s="11">
        <v>54.6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20">
        <v>0</v>
      </c>
      <c r="P285" s="22"/>
      <c r="Q285" s="22">
        <f t="shared" si="4"/>
        <v>54.6</v>
      </c>
    </row>
    <row r="286" spans="2:17" ht="12.75" outlineLevel="4">
      <c r="B286" s="16" t="s">
        <v>39</v>
      </c>
      <c r="C286" s="6" t="s">
        <v>186</v>
      </c>
      <c r="D286" s="6" t="s">
        <v>36</v>
      </c>
      <c r="E286" s="6" t="s">
        <v>42</v>
      </c>
      <c r="F286" s="6" t="s">
        <v>40</v>
      </c>
      <c r="G286" s="6"/>
      <c r="H286" s="11">
        <v>54.6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20">
        <v>0</v>
      </c>
      <c r="P286" s="22"/>
      <c r="Q286" s="22">
        <f t="shared" si="4"/>
        <v>54.6</v>
      </c>
    </row>
    <row r="287" spans="2:17" ht="12.75" outlineLevel="3">
      <c r="B287" s="16" t="s">
        <v>139</v>
      </c>
      <c r="C287" s="6" t="s">
        <v>186</v>
      </c>
      <c r="D287" s="6" t="s">
        <v>36</v>
      </c>
      <c r="E287" s="6" t="s">
        <v>140</v>
      </c>
      <c r="F287" s="6"/>
      <c r="G287" s="6"/>
      <c r="H287" s="11">
        <v>28.4708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20">
        <v>0</v>
      </c>
      <c r="P287" s="22"/>
      <c r="Q287" s="22">
        <f t="shared" si="4"/>
        <v>28.4708</v>
      </c>
    </row>
    <row r="288" spans="2:17" ht="25.5" outlineLevel="4">
      <c r="B288" s="16" t="s">
        <v>141</v>
      </c>
      <c r="C288" s="6" t="s">
        <v>186</v>
      </c>
      <c r="D288" s="6" t="s">
        <v>36</v>
      </c>
      <c r="E288" s="6" t="s">
        <v>140</v>
      </c>
      <c r="F288" s="6" t="s">
        <v>142</v>
      </c>
      <c r="G288" s="6"/>
      <c r="H288" s="11">
        <v>28.4708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20">
        <v>0</v>
      </c>
      <c r="P288" s="22"/>
      <c r="Q288" s="22">
        <f t="shared" si="4"/>
        <v>28.4708</v>
      </c>
    </row>
    <row r="289" spans="2:17" ht="12.75" outlineLevel="2">
      <c r="B289" s="16" t="s">
        <v>282</v>
      </c>
      <c r="C289" s="6" t="s">
        <v>186</v>
      </c>
      <c r="D289" s="6" t="s">
        <v>283</v>
      </c>
      <c r="E289" s="6"/>
      <c r="F289" s="6"/>
      <c r="G289" s="6"/>
      <c r="H289" s="11">
        <v>11.5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20">
        <v>0</v>
      </c>
      <c r="P289" s="22"/>
      <c r="Q289" s="22">
        <f t="shared" si="4"/>
        <v>11.5</v>
      </c>
    </row>
    <row r="290" spans="2:17" ht="51" outlineLevel="3">
      <c r="B290" s="16" t="s">
        <v>284</v>
      </c>
      <c r="C290" s="6" t="s">
        <v>186</v>
      </c>
      <c r="D290" s="6" t="s">
        <v>283</v>
      </c>
      <c r="E290" s="6" t="s">
        <v>285</v>
      </c>
      <c r="F290" s="6"/>
      <c r="G290" s="6"/>
      <c r="H290" s="11">
        <v>11.5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20">
        <v>0</v>
      </c>
      <c r="P290" s="22"/>
      <c r="Q290" s="22">
        <f t="shared" si="4"/>
        <v>11.5</v>
      </c>
    </row>
    <row r="291" spans="2:17" ht="12.75" outlineLevel="4">
      <c r="B291" s="16" t="s">
        <v>9</v>
      </c>
      <c r="C291" s="6" t="s">
        <v>186</v>
      </c>
      <c r="D291" s="6" t="s">
        <v>283</v>
      </c>
      <c r="E291" s="6" t="s">
        <v>285</v>
      </c>
      <c r="F291" s="6" t="s">
        <v>10</v>
      </c>
      <c r="G291" s="6"/>
      <c r="H291" s="11">
        <v>11.5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20">
        <v>0</v>
      </c>
      <c r="P291" s="22"/>
      <c r="Q291" s="22">
        <f t="shared" si="4"/>
        <v>11.5</v>
      </c>
    </row>
    <row r="292" spans="2:17" ht="12.75" outlineLevel="2">
      <c r="B292" s="16" t="s">
        <v>43</v>
      </c>
      <c r="C292" s="6" t="s">
        <v>186</v>
      </c>
      <c r="D292" s="6" t="s">
        <v>44</v>
      </c>
      <c r="E292" s="6"/>
      <c r="F292" s="6"/>
      <c r="G292" s="6"/>
      <c r="H292" s="11">
        <v>801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20">
        <v>0</v>
      </c>
      <c r="P292" s="22">
        <v>53.3</v>
      </c>
      <c r="Q292" s="22">
        <f t="shared" si="4"/>
        <v>854.3</v>
      </c>
    </row>
    <row r="293" spans="2:17" ht="25.5" outlineLevel="3">
      <c r="B293" s="16" t="s">
        <v>51</v>
      </c>
      <c r="C293" s="6" t="s">
        <v>186</v>
      </c>
      <c r="D293" s="6" t="s">
        <v>44</v>
      </c>
      <c r="E293" s="6" t="s">
        <v>52</v>
      </c>
      <c r="F293" s="6"/>
      <c r="G293" s="6"/>
      <c r="H293" s="11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20">
        <v>0</v>
      </c>
      <c r="P293" s="22"/>
      <c r="Q293" s="22">
        <f t="shared" si="4"/>
        <v>0</v>
      </c>
    </row>
    <row r="294" spans="2:17" ht="12.75" outlineLevel="4">
      <c r="B294" s="16" t="s">
        <v>49</v>
      </c>
      <c r="C294" s="6" t="s">
        <v>186</v>
      </c>
      <c r="D294" s="6" t="s">
        <v>44</v>
      </c>
      <c r="E294" s="6" t="s">
        <v>52</v>
      </c>
      <c r="F294" s="6" t="s">
        <v>50</v>
      </c>
      <c r="G294" s="6"/>
      <c r="H294" s="11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20">
        <v>0</v>
      </c>
      <c r="P294" s="22"/>
      <c r="Q294" s="22">
        <f t="shared" si="4"/>
        <v>0</v>
      </c>
    </row>
    <row r="295" spans="2:17" ht="12.75" outlineLevel="3">
      <c r="B295" s="16" t="s">
        <v>286</v>
      </c>
      <c r="C295" s="6" t="s">
        <v>186</v>
      </c>
      <c r="D295" s="6" t="s">
        <v>44</v>
      </c>
      <c r="E295" s="6" t="s">
        <v>287</v>
      </c>
      <c r="F295" s="6"/>
      <c r="G295" s="6"/>
      <c r="H295" s="11">
        <v>801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20">
        <v>0</v>
      </c>
      <c r="P295" s="22">
        <v>53.3</v>
      </c>
      <c r="Q295" s="22">
        <f t="shared" si="4"/>
        <v>854.3</v>
      </c>
    </row>
    <row r="296" spans="2:17" ht="12.75" outlineLevel="4">
      <c r="B296" s="16" t="s">
        <v>39</v>
      </c>
      <c r="C296" s="6" t="s">
        <v>186</v>
      </c>
      <c r="D296" s="6" t="s">
        <v>44</v>
      </c>
      <c r="E296" s="6" t="s">
        <v>287</v>
      </c>
      <c r="F296" s="6" t="s">
        <v>40</v>
      </c>
      <c r="G296" s="6"/>
      <c r="H296" s="11">
        <v>801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20">
        <v>0</v>
      </c>
      <c r="P296" s="22">
        <v>53.3</v>
      </c>
      <c r="Q296" s="22">
        <f t="shared" si="4"/>
        <v>854.3</v>
      </c>
    </row>
    <row r="297" spans="2:17" ht="12.75" outlineLevel="2">
      <c r="B297" s="16" t="s">
        <v>89</v>
      </c>
      <c r="C297" s="6" t="s">
        <v>186</v>
      </c>
      <c r="D297" s="6" t="s">
        <v>90</v>
      </c>
      <c r="E297" s="6"/>
      <c r="F297" s="6"/>
      <c r="G297" s="6"/>
      <c r="H297" s="11">
        <v>12228.902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20">
        <v>0</v>
      </c>
      <c r="P297" s="22">
        <v>1509.6</v>
      </c>
      <c r="Q297" s="22">
        <f t="shared" si="4"/>
        <v>13738.502</v>
      </c>
    </row>
    <row r="298" spans="2:17" ht="25.5" outlineLevel="3">
      <c r="B298" s="16" t="s">
        <v>288</v>
      </c>
      <c r="C298" s="6" t="s">
        <v>186</v>
      </c>
      <c r="D298" s="6" t="s">
        <v>90</v>
      </c>
      <c r="E298" s="6" t="s">
        <v>289</v>
      </c>
      <c r="F298" s="6"/>
      <c r="G298" s="6"/>
      <c r="H298" s="11">
        <v>12228.902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20">
        <v>0</v>
      </c>
      <c r="P298" s="22">
        <v>1509.6</v>
      </c>
      <c r="Q298" s="22">
        <f t="shared" si="4"/>
        <v>13738.502</v>
      </c>
    </row>
    <row r="299" spans="2:17" ht="12.75" outlineLevel="4">
      <c r="B299" s="16" t="s">
        <v>39</v>
      </c>
      <c r="C299" s="6" t="s">
        <v>186</v>
      </c>
      <c r="D299" s="6" t="s">
        <v>90</v>
      </c>
      <c r="E299" s="6" t="s">
        <v>289</v>
      </c>
      <c r="F299" s="6" t="s">
        <v>40</v>
      </c>
      <c r="G299" s="6"/>
      <c r="H299" s="11">
        <v>12228.902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20">
        <v>0</v>
      </c>
      <c r="P299" s="22">
        <v>1509.6</v>
      </c>
      <c r="Q299" s="22">
        <f t="shared" si="4"/>
        <v>13738.502</v>
      </c>
    </row>
    <row r="300" spans="2:17" ht="12.75" outlineLevel="2">
      <c r="B300" s="16" t="s">
        <v>290</v>
      </c>
      <c r="C300" s="6" t="s">
        <v>186</v>
      </c>
      <c r="D300" s="6" t="s">
        <v>291</v>
      </c>
      <c r="E300" s="6"/>
      <c r="F300" s="6"/>
      <c r="G300" s="6"/>
      <c r="H300" s="11">
        <v>107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20">
        <v>0</v>
      </c>
      <c r="P300" s="22"/>
      <c r="Q300" s="22">
        <f t="shared" si="4"/>
        <v>107</v>
      </c>
    </row>
    <row r="301" spans="2:17" ht="25.5" outlineLevel="3">
      <c r="B301" s="16" t="s">
        <v>292</v>
      </c>
      <c r="C301" s="6" t="s">
        <v>186</v>
      </c>
      <c r="D301" s="6" t="s">
        <v>291</v>
      </c>
      <c r="E301" s="6" t="s">
        <v>293</v>
      </c>
      <c r="F301" s="6"/>
      <c r="G301" s="6"/>
      <c r="H301" s="11">
        <v>107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20">
        <v>0</v>
      </c>
      <c r="P301" s="22"/>
      <c r="Q301" s="22">
        <f t="shared" si="4"/>
        <v>107</v>
      </c>
    </row>
    <row r="302" spans="2:17" ht="12.75" outlineLevel="4">
      <c r="B302" s="16" t="s">
        <v>23</v>
      </c>
      <c r="C302" s="6" t="s">
        <v>186</v>
      </c>
      <c r="D302" s="6" t="s">
        <v>291</v>
      </c>
      <c r="E302" s="6" t="s">
        <v>293</v>
      </c>
      <c r="F302" s="6" t="s">
        <v>24</v>
      </c>
      <c r="G302" s="6"/>
      <c r="H302" s="11">
        <v>107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20">
        <v>0</v>
      </c>
      <c r="P302" s="22"/>
      <c r="Q302" s="22">
        <f t="shared" si="4"/>
        <v>107</v>
      </c>
    </row>
    <row r="303" spans="2:17" ht="12.75" outlineLevel="2">
      <c r="B303" s="16" t="s">
        <v>294</v>
      </c>
      <c r="C303" s="6" t="s">
        <v>186</v>
      </c>
      <c r="D303" s="6" t="s">
        <v>295</v>
      </c>
      <c r="E303" s="6"/>
      <c r="F303" s="6"/>
      <c r="G303" s="6"/>
      <c r="H303" s="11">
        <v>28542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20">
        <v>0</v>
      </c>
      <c r="P303" s="22"/>
      <c r="Q303" s="22">
        <f t="shared" si="4"/>
        <v>28542</v>
      </c>
    </row>
    <row r="304" spans="2:17" ht="38.25" outlineLevel="3">
      <c r="B304" s="16" t="s">
        <v>296</v>
      </c>
      <c r="C304" s="6" t="s">
        <v>186</v>
      </c>
      <c r="D304" s="6" t="s">
        <v>295</v>
      </c>
      <c r="E304" s="6" t="s">
        <v>297</v>
      </c>
      <c r="F304" s="6"/>
      <c r="G304" s="6"/>
      <c r="H304" s="11">
        <v>100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20">
        <v>0</v>
      </c>
      <c r="P304" s="22"/>
      <c r="Q304" s="22">
        <f t="shared" si="4"/>
        <v>100</v>
      </c>
    </row>
    <row r="305" spans="2:17" ht="12.75" outlineLevel="4">
      <c r="B305" s="16" t="s">
        <v>39</v>
      </c>
      <c r="C305" s="6" t="s">
        <v>186</v>
      </c>
      <c r="D305" s="6" t="s">
        <v>295</v>
      </c>
      <c r="E305" s="6" t="s">
        <v>297</v>
      </c>
      <c r="F305" s="6" t="s">
        <v>40</v>
      </c>
      <c r="G305" s="6"/>
      <c r="H305" s="11">
        <v>100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20">
        <v>0</v>
      </c>
      <c r="P305" s="22"/>
      <c r="Q305" s="22">
        <f t="shared" si="4"/>
        <v>100</v>
      </c>
    </row>
    <row r="306" spans="2:17" ht="12.75" outlineLevel="3">
      <c r="B306" s="16" t="s">
        <v>298</v>
      </c>
      <c r="C306" s="6" t="s">
        <v>186</v>
      </c>
      <c r="D306" s="6" t="s">
        <v>295</v>
      </c>
      <c r="E306" s="6" t="s">
        <v>299</v>
      </c>
      <c r="F306" s="6"/>
      <c r="G306" s="6"/>
      <c r="H306" s="11">
        <v>28442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20">
        <v>0</v>
      </c>
      <c r="P306" s="22"/>
      <c r="Q306" s="22">
        <f t="shared" si="4"/>
        <v>28442</v>
      </c>
    </row>
    <row r="307" spans="2:17" ht="12.75" outlineLevel="4">
      <c r="B307" s="16" t="s">
        <v>39</v>
      </c>
      <c r="C307" s="6" t="s">
        <v>186</v>
      </c>
      <c r="D307" s="6" t="s">
        <v>295</v>
      </c>
      <c r="E307" s="6" t="s">
        <v>299</v>
      </c>
      <c r="F307" s="6" t="s">
        <v>40</v>
      </c>
      <c r="G307" s="6"/>
      <c r="H307" s="11">
        <v>28442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20">
        <v>0</v>
      </c>
      <c r="P307" s="22"/>
      <c r="Q307" s="22">
        <f t="shared" si="4"/>
        <v>28442</v>
      </c>
    </row>
    <row r="308" spans="2:17" ht="12.75" outlineLevel="2">
      <c r="B308" s="16" t="s">
        <v>19</v>
      </c>
      <c r="C308" s="6" t="s">
        <v>186</v>
      </c>
      <c r="D308" s="6" t="s">
        <v>20</v>
      </c>
      <c r="E308" s="6"/>
      <c r="F308" s="6"/>
      <c r="G308" s="6"/>
      <c r="H308" s="11">
        <v>25139.9487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20">
        <v>0</v>
      </c>
      <c r="P308" s="22">
        <v>270</v>
      </c>
      <c r="Q308" s="22">
        <f t="shared" si="4"/>
        <v>25409.9487</v>
      </c>
    </row>
    <row r="309" spans="2:17" ht="12.75" outlineLevel="3">
      <c r="B309" s="16" t="s">
        <v>300</v>
      </c>
      <c r="C309" s="6" t="s">
        <v>186</v>
      </c>
      <c r="D309" s="6" t="s">
        <v>20</v>
      </c>
      <c r="E309" s="6" t="s">
        <v>301</v>
      </c>
      <c r="F309" s="6"/>
      <c r="G309" s="6"/>
      <c r="H309" s="11">
        <v>554.04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20">
        <v>0</v>
      </c>
      <c r="P309" s="22"/>
      <c r="Q309" s="22">
        <f t="shared" si="4"/>
        <v>554.04</v>
      </c>
    </row>
    <row r="310" spans="2:17" ht="12.75" outlineLevel="4">
      <c r="B310" s="16" t="s">
        <v>23</v>
      </c>
      <c r="C310" s="6" t="s">
        <v>186</v>
      </c>
      <c r="D310" s="6" t="s">
        <v>20</v>
      </c>
      <c r="E310" s="6" t="s">
        <v>301</v>
      </c>
      <c r="F310" s="6" t="s">
        <v>24</v>
      </c>
      <c r="G310" s="6"/>
      <c r="H310" s="11">
        <v>554.04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20">
        <v>0</v>
      </c>
      <c r="P310" s="22"/>
      <c r="Q310" s="22">
        <f t="shared" si="4"/>
        <v>554.04</v>
      </c>
    </row>
    <row r="311" spans="2:17" ht="25.5" outlineLevel="3">
      <c r="B311" s="16" t="s">
        <v>302</v>
      </c>
      <c r="C311" s="6" t="s">
        <v>186</v>
      </c>
      <c r="D311" s="6" t="s">
        <v>20</v>
      </c>
      <c r="E311" s="6" t="s">
        <v>303</v>
      </c>
      <c r="F311" s="6"/>
      <c r="G311" s="6"/>
      <c r="H311" s="11">
        <v>266.76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20">
        <v>0</v>
      </c>
      <c r="P311" s="22"/>
      <c r="Q311" s="22">
        <f t="shared" si="4"/>
        <v>266.76</v>
      </c>
    </row>
    <row r="312" spans="2:17" ht="12.75" outlineLevel="4">
      <c r="B312" s="16" t="s">
        <v>23</v>
      </c>
      <c r="C312" s="6" t="s">
        <v>186</v>
      </c>
      <c r="D312" s="6" t="s">
        <v>20</v>
      </c>
      <c r="E312" s="6" t="s">
        <v>303</v>
      </c>
      <c r="F312" s="6" t="s">
        <v>24</v>
      </c>
      <c r="G312" s="6"/>
      <c r="H312" s="11">
        <v>266.76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20">
        <v>0</v>
      </c>
      <c r="P312" s="22"/>
      <c r="Q312" s="22">
        <f t="shared" si="4"/>
        <v>266.76</v>
      </c>
    </row>
    <row r="313" spans="2:17" ht="63.75" outlineLevel="3">
      <c r="B313" s="16" t="s">
        <v>304</v>
      </c>
      <c r="C313" s="6" t="s">
        <v>186</v>
      </c>
      <c r="D313" s="6" t="s">
        <v>20</v>
      </c>
      <c r="E313" s="6" t="s">
        <v>305</v>
      </c>
      <c r="F313" s="6"/>
      <c r="G313" s="6"/>
      <c r="H313" s="11">
        <v>16416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20">
        <v>0</v>
      </c>
      <c r="P313" s="22"/>
      <c r="Q313" s="22">
        <f t="shared" si="4"/>
        <v>16416</v>
      </c>
    </row>
    <row r="314" spans="2:17" ht="12.75" outlineLevel="4">
      <c r="B314" s="16" t="s">
        <v>23</v>
      </c>
      <c r="C314" s="6" t="s">
        <v>186</v>
      </c>
      <c r="D314" s="6" t="s">
        <v>20</v>
      </c>
      <c r="E314" s="6" t="s">
        <v>305</v>
      </c>
      <c r="F314" s="6" t="s">
        <v>24</v>
      </c>
      <c r="G314" s="6"/>
      <c r="H314" s="11">
        <v>16416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20">
        <v>0</v>
      </c>
      <c r="P314" s="22"/>
      <c r="Q314" s="22">
        <f t="shared" si="4"/>
        <v>16416</v>
      </c>
    </row>
    <row r="315" spans="2:17" ht="63.75" outlineLevel="3">
      <c r="B315" s="16" t="s">
        <v>306</v>
      </c>
      <c r="C315" s="6" t="s">
        <v>186</v>
      </c>
      <c r="D315" s="6" t="s">
        <v>20</v>
      </c>
      <c r="E315" s="6" t="s">
        <v>307</v>
      </c>
      <c r="F315" s="6"/>
      <c r="G315" s="6"/>
      <c r="H315" s="11">
        <v>4617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20">
        <v>0</v>
      </c>
      <c r="P315" s="22"/>
      <c r="Q315" s="22">
        <f t="shared" si="4"/>
        <v>4617</v>
      </c>
    </row>
    <row r="316" spans="2:17" ht="12.75" outlineLevel="4">
      <c r="B316" s="16" t="s">
        <v>23</v>
      </c>
      <c r="C316" s="6" t="s">
        <v>186</v>
      </c>
      <c r="D316" s="6" t="s">
        <v>20</v>
      </c>
      <c r="E316" s="6" t="s">
        <v>307</v>
      </c>
      <c r="F316" s="6" t="s">
        <v>24</v>
      </c>
      <c r="G316" s="6"/>
      <c r="H316" s="11">
        <v>4617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20">
        <v>0</v>
      </c>
      <c r="P316" s="22"/>
      <c r="Q316" s="22">
        <f t="shared" si="4"/>
        <v>4617</v>
      </c>
    </row>
    <row r="317" spans="2:17" ht="38.25" outlineLevel="3">
      <c r="B317" s="16" t="s">
        <v>308</v>
      </c>
      <c r="C317" s="6" t="s">
        <v>186</v>
      </c>
      <c r="D317" s="6" t="s">
        <v>20</v>
      </c>
      <c r="E317" s="6" t="s">
        <v>309</v>
      </c>
      <c r="F317" s="6"/>
      <c r="G317" s="6"/>
      <c r="H317" s="11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20">
        <v>0</v>
      </c>
      <c r="P317" s="22"/>
      <c r="Q317" s="22">
        <f t="shared" si="4"/>
        <v>0</v>
      </c>
    </row>
    <row r="318" spans="2:17" ht="12.75" outlineLevel="4">
      <c r="B318" s="16" t="s">
        <v>23</v>
      </c>
      <c r="C318" s="6" t="s">
        <v>186</v>
      </c>
      <c r="D318" s="6" t="s">
        <v>20</v>
      </c>
      <c r="E318" s="6" t="s">
        <v>309</v>
      </c>
      <c r="F318" s="6" t="s">
        <v>24</v>
      </c>
      <c r="G318" s="6"/>
      <c r="H318" s="11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20">
        <v>0</v>
      </c>
      <c r="P318" s="22"/>
      <c r="Q318" s="22">
        <f t="shared" si="4"/>
        <v>0</v>
      </c>
    </row>
    <row r="319" spans="2:17" ht="12.75" outlineLevel="3">
      <c r="B319" s="16" t="s">
        <v>310</v>
      </c>
      <c r="C319" s="6" t="s">
        <v>186</v>
      </c>
      <c r="D319" s="6" t="s">
        <v>20</v>
      </c>
      <c r="E319" s="6" t="s">
        <v>311</v>
      </c>
      <c r="F319" s="6"/>
      <c r="G319" s="6"/>
      <c r="H319" s="11">
        <v>55.27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20">
        <v>0</v>
      </c>
      <c r="P319" s="22"/>
      <c r="Q319" s="22">
        <f t="shared" si="4"/>
        <v>55.27</v>
      </c>
    </row>
    <row r="320" spans="2:17" ht="12.75" outlineLevel="4">
      <c r="B320" s="16" t="s">
        <v>23</v>
      </c>
      <c r="C320" s="6" t="s">
        <v>186</v>
      </c>
      <c r="D320" s="6" t="s">
        <v>20</v>
      </c>
      <c r="E320" s="6" t="s">
        <v>311</v>
      </c>
      <c r="F320" s="6" t="s">
        <v>24</v>
      </c>
      <c r="G320" s="6"/>
      <c r="H320" s="11">
        <v>55.27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20">
        <v>0</v>
      </c>
      <c r="P320" s="22"/>
      <c r="Q320" s="22">
        <f t="shared" si="4"/>
        <v>55.27</v>
      </c>
    </row>
    <row r="321" spans="2:17" ht="12.75" outlineLevel="3">
      <c r="B321" s="16" t="s">
        <v>21</v>
      </c>
      <c r="C321" s="6" t="s">
        <v>186</v>
      </c>
      <c r="D321" s="6" t="s">
        <v>20</v>
      </c>
      <c r="E321" s="6" t="s">
        <v>22</v>
      </c>
      <c r="F321" s="6"/>
      <c r="G321" s="6"/>
      <c r="H321" s="11">
        <v>810.1714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20">
        <v>0</v>
      </c>
      <c r="P321" s="22"/>
      <c r="Q321" s="22">
        <f t="shared" si="4"/>
        <v>810.1714</v>
      </c>
    </row>
    <row r="322" spans="2:17" ht="12.75" outlineLevel="4">
      <c r="B322" s="16" t="s">
        <v>23</v>
      </c>
      <c r="C322" s="6" t="s">
        <v>186</v>
      </c>
      <c r="D322" s="6" t="s">
        <v>20</v>
      </c>
      <c r="E322" s="6" t="s">
        <v>22</v>
      </c>
      <c r="F322" s="6" t="s">
        <v>24</v>
      </c>
      <c r="G322" s="6"/>
      <c r="H322" s="11">
        <v>810.1714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20">
        <v>0</v>
      </c>
      <c r="P322" s="22"/>
      <c r="Q322" s="22">
        <f t="shared" si="4"/>
        <v>810.1714</v>
      </c>
    </row>
    <row r="323" spans="2:17" ht="12.75" outlineLevel="4">
      <c r="B323" s="16" t="s">
        <v>9</v>
      </c>
      <c r="C323" s="6" t="s">
        <v>186</v>
      </c>
      <c r="D323" s="6" t="s">
        <v>20</v>
      </c>
      <c r="E323" s="6" t="s">
        <v>22</v>
      </c>
      <c r="F323" s="6" t="s">
        <v>10</v>
      </c>
      <c r="G323" s="6"/>
      <c r="H323" s="11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20">
        <v>0</v>
      </c>
      <c r="P323" s="22"/>
      <c r="Q323" s="22">
        <f t="shared" si="4"/>
        <v>0</v>
      </c>
    </row>
    <row r="324" spans="2:17" ht="25.5" outlineLevel="3">
      <c r="B324" s="16" t="s">
        <v>312</v>
      </c>
      <c r="C324" s="6" t="s">
        <v>186</v>
      </c>
      <c r="D324" s="6" t="s">
        <v>20</v>
      </c>
      <c r="E324" s="6" t="s">
        <v>313</v>
      </c>
      <c r="F324" s="6"/>
      <c r="G324" s="6"/>
      <c r="H324" s="11">
        <v>171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20">
        <v>0</v>
      </c>
      <c r="P324" s="22"/>
      <c r="Q324" s="22">
        <f t="shared" si="4"/>
        <v>171</v>
      </c>
    </row>
    <row r="325" spans="2:17" ht="12.75" outlineLevel="4">
      <c r="B325" s="16" t="s">
        <v>23</v>
      </c>
      <c r="C325" s="6" t="s">
        <v>186</v>
      </c>
      <c r="D325" s="6" t="s">
        <v>20</v>
      </c>
      <c r="E325" s="6" t="s">
        <v>313</v>
      </c>
      <c r="F325" s="6" t="s">
        <v>24</v>
      </c>
      <c r="G325" s="6"/>
      <c r="H325" s="11">
        <v>171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20">
        <v>0</v>
      </c>
      <c r="P325" s="22"/>
      <c r="Q325" s="22">
        <f t="shared" si="4"/>
        <v>171</v>
      </c>
    </row>
    <row r="326" spans="2:17" ht="25.5" outlineLevel="3">
      <c r="B326" s="16" t="s">
        <v>314</v>
      </c>
      <c r="C326" s="6" t="s">
        <v>186</v>
      </c>
      <c r="D326" s="6" t="s">
        <v>20</v>
      </c>
      <c r="E326" s="6" t="s">
        <v>315</v>
      </c>
      <c r="F326" s="6"/>
      <c r="G326" s="6"/>
      <c r="H326" s="11">
        <v>105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20">
        <v>0</v>
      </c>
      <c r="P326" s="22"/>
      <c r="Q326" s="22">
        <f t="shared" si="4"/>
        <v>105</v>
      </c>
    </row>
    <row r="327" spans="2:17" ht="12.75" outlineLevel="4">
      <c r="B327" s="16" t="s">
        <v>23</v>
      </c>
      <c r="C327" s="6" t="s">
        <v>186</v>
      </c>
      <c r="D327" s="6" t="s">
        <v>20</v>
      </c>
      <c r="E327" s="6" t="s">
        <v>315</v>
      </c>
      <c r="F327" s="6" t="s">
        <v>24</v>
      </c>
      <c r="G327" s="6"/>
      <c r="H327" s="11">
        <v>105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20">
        <v>0</v>
      </c>
      <c r="P327" s="22"/>
      <c r="Q327" s="22">
        <f t="shared" si="4"/>
        <v>105</v>
      </c>
    </row>
    <row r="328" spans="2:17" ht="51" outlineLevel="3">
      <c r="B328" s="16" t="s">
        <v>316</v>
      </c>
      <c r="C328" s="6" t="s">
        <v>186</v>
      </c>
      <c r="D328" s="6" t="s">
        <v>20</v>
      </c>
      <c r="E328" s="6" t="s">
        <v>317</v>
      </c>
      <c r="F328" s="6"/>
      <c r="G328" s="6"/>
      <c r="H328" s="11">
        <v>969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20">
        <v>0</v>
      </c>
      <c r="P328" s="22"/>
      <c r="Q328" s="22">
        <f aca="true" t="shared" si="5" ref="Q328:Q391">+H328+P328</f>
        <v>969</v>
      </c>
    </row>
    <row r="329" spans="2:17" ht="12.75" outlineLevel="4">
      <c r="B329" s="16" t="s">
        <v>23</v>
      </c>
      <c r="C329" s="6" t="s">
        <v>186</v>
      </c>
      <c r="D329" s="6" t="s">
        <v>20</v>
      </c>
      <c r="E329" s="6" t="s">
        <v>317</v>
      </c>
      <c r="F329" s="6" t="s">
        <v>24</v>
      </c>
      <c r="G329" s="6"/>
      <c r="H329" s="11">
        <v>969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20">
        <v>0</v>
      </c>
      <c r="P329" s="22"/>
      <c r="Q329" s="22">
        <f t="shared" si="5"/>
        <v>969</v>
      </c>
    </row>
    <row r="330" spans="2:17" ht="25.5" outlineLevel="3">
      <c r="B330" s="16" t="s">
        <v>175</v>
      </c>
      <c r="C330" s="6" t="s">
        <v>186</v>
      </c>
      <c r="D330" s="6" t="s">
        <v>20</v>
      </c>
      <c r="E330" s="6" t="s">
        <v>176</v>
      </c>
      <c r="F330" s="6"/>
      <c r="G330" s="6"/>
      <c r="H330" s="11">
        <v>1175.7073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20">
        <v>0</v>
      </c>
      <c r="P330" s="22">
        <v>270</v>
      </c>
      <c r="Q330" s="22">
        <f t="shared" si="5"/>
        <v>1445.7073</v>
      </c>
    </row>
    <row r="331" spans="2:17" ht="12.75" outlineLevel="4">
      <c r="B331" s="16" t="s">
        <v>177</v>
      </c>
      <c r="C331" s="6" t="s">
        <v>186</v>
      </c>
      <c r="D331" s="6" t="s">
        <v>20</v>
      </c>
      <c r="E331" s="6" t="s">
        <v>176</v>
      </c>
      <c r="F331" s="6" t="s">
        <v>178</v>
      </c>
      <c r="G331" s="6"/>
      <c r="H331" s="11">
        <v>1175.7073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20">
        <v>0</v>
      </c>
      <c r="P331" s="22">
        <v>270</v>
      </c>
      <c r="Q331" s="22">
        <f t="shared" si="5"/>
        <v>1445.7073</v>
      </c>
    </row>
    <row r="332" spans="2:17" ht="12.75" outlineLevel="2">
      <c r="B332" s="16" t="s">
        <v>318</v>
      </c>
      <c r="C332" s="6" t="s">
        <v>186</v>
      </c>
      <c r="D332" s="6" t="s">
        <v>319</v>
      </c>
      <c r="E332" s="6"/>
      <c r="F332" s="6"/>
      <c r="G332" s="6"/>
      <c r="H332" s="11">
        <v>27465.85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20">
        <v>0</v>
      </c>
      <c r="P332" s="22"/>
      <c r="Q332" s="22">
        <f t="shared" si="5"/>
        <v>27465.85</v>
      </c>
    </row>
    <row r="333" spans="2:17" ht="25.5" outlineLevel="3">
      <c r="B333" s="16" t="s">
        <v>320</v>
      </c>
      <c r="C333" s="6" t="s">
        <v>186</v>
      </c>
      <c r="D333" s="6" t="s">
        <v>319</v>
      </c>
      <c r="E333" s="6" t="s">
        <v>321</v>
      </c>
      <c r="F333" s="6"/>
      <c r="G333" s="6"/>
      <c r="H333" s="11">
        <v>421.6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20">
        <v>0</v>
      </c>
      <c r="P333" s="22"/>
      <c r="Q333" s="22">
        <f t="shared" si="5"/>
        <v>421.6</v>
      </c>
    </row>
    <row r="334" spans="2:17" ht="12.75" outlineLevel="4">
      <c r="B334" s="16" t="s">
        <v>23</v>
      </c>
      <c r="C334" s="6" t="s">
        <v>186</v>
      </c>
      <c r="D334" s="6" t="s">
        <v>319</v>
      </c>
      <c r="E334" s="6" t="s">
        <v>321</v>
      </c>
      <c r="F334" s="6" t="s">
        <v>24</v>
      </c>
      <c r="G334" s="6"/>
      <c r="H334" s="11">
        <v>421.6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20">
        <v>0</v>
      </c>
      <c r="P334" s="22"/>
      <c r="Q334" s="22">
        <f t="shared" si="5"/>
        <v>421.6</v>
      </c>
    </row>
    <row r="335" spans="2:17" ht="38.25" outlineLevel="3">
      <c r="B335" s="16" t="s">
        <v>308</v>
      </c>
      <c r="C335" s="6" t="s">
        <v>186</v>
      </c>
      <c r="D335" s="6" t="s">
        <v>319</v>
      </c>
      <c r="E335" s="6" t="s">
        <v>309</v>
      </c>
      <c r="F335" s="6"/>
      <c r="G335" s="6"/>
      <c r="H335" s="11">
        <v>8100.25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20">
        <v>0</v>
      </c>
      <c r="P335" s="22"/>
      <c r="Q335" s="22">
        <f t="shared" si="5"/>
        <v>8100.25</v>
      </c>
    </row>
    <row r="336" spans="2:17" ht="12.75" outlineLevel="4">
      <c r="B336" s="16" t="s">
        <v>23</v>
      </c>
      <c r="C336" s="6" t="s">
        <v>186</v>
      </c>
      <c r="D336" s="6" t="s">
        <v>319</v>
      </c>
      <c r="E336" s="6" t="s">
        <v>309</v>
      </c>
      <c r="F336" s="6" t="s">
        <v>24</v>
      </c>
      <c r="G336" s="6"/>
      <c r="H336" s="11">
        <v>8100.25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20">
        <v>0</v>
      </c>
      <c r="P336" s="22"/>
      <c r="Q336" s="22">
        <f t="shared" si="5"/>
        <v>8100.25</v>
      </c>
    </row>
    <row r="337" spans="2:17" ht="12.75" outlineLevel="3">
      <c r="B337" s="16" t="s">
        <v>322</v>
      </c>
      <c r="C337" s="6" t="s">
        <v>186</v>
      </c>
      <c r="D337" s="6" t="s">
        <v>319</v>
      </c>
      <c r="E337" s="6" t="s">
        <v>323</v>
      </c>
      <c r="F337" s="6"/>
      <c r="G337" s="6"/>
      <c r="H337" s="11">
        <v>990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20">
        <v>0</v>
      </c>
      <c r="P337" s="22"/>
      <c r="Q337" s="22">
        <f t="shared" si="5"/>
        <v>990</v>
      </c>
    </row>
    <row r="338" spans="2:17" ht="12.75" outlineLevel="4">
      <c r="B338" s="16" t="s">
        <v>23</v>
      </c>
      <c r="C338" s="6" t="s">
        <v>186</v>
      </c>
      <c r="D338" s="6" t="s">
        <v>319</v>
      </c>
      <c r="E338" s="6" t="s">
        <v>323</v>
      </c>
      <c r="F338" s="6" t="s">
        <v>24</v>
      </c>
      <c r="G338" s="6"/>
      <c r="H338" s="11">
        <v>594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20">
        <v>0</v>
      </c>
      <c r="P338" s="22"/>
      <c r="Q338" s="22">
        <f t="shared" si="5"/>
        <v>594</v>
      </c>
    </row>
    <row r="339" spans="2:17" ht="12.75" outlineLevel="4">
      <c r="B339" s="16" t="s">
        <v>9</v>
      </c>
      <c r="C339" s="6" t="s">
        <v>186</v>
      </c>
      <c r="D339" s="6" t="s">
        <v>319</v>
      </c>
      <c r="E339" s="6" t="s">
        <v>323</v>
      </c>
      <c r="F339" s="6" t="s">
        <v>10</v>
      </c>
      <c r="G339" s="6"/>
      <c r="H339" s="11">
        <v>396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20">
        <v>0</v>
      </c>
      <c r="P339" s="22"/>
      <c r="Q339" s="22">
        <f t="shared" si="5"/>
        <v>396</v>
      </c>
    </row>
    <row r="340" spans="2:17" ht="25.5" outlineLevel="3">
      <c r="B340" s="16" t="s">
        <v>324</v>
      </c>
      <c r="C340" s="6" t="s">
        <v>186</v>
      </c>
      <c r="D340" s="6" t="s">
        <v>319</v>
      </c>
      <c r="E340" s="6" t="s">
        <v>325</v>
      </c>
      <c r="F340" s="6"/>
      <c r="G340" s="6"/>
      <c r="H340" s="11">
        <v>17954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20">
        <v>0</v>
      </c>
      <c r="P340" s="22"/>
      <c r="Q340" s="22">
        <f t="shared" si="5"/>
        <v>17954</v>
      </c>
    </row>
    <row r="341" spans="2:17" ht="12.75" outlineLevel="4">
      <c r="B341" s="16" t="s">
        <v>23</v>
      </c>
      <c r="C341" s="6" t="s">
        <v>186</v>
      </c>
      <c r="D341" s="6" t="s">
        <v>319</v>
      </c>
      <c r="E341" s="6" t="s">
        <v>325</v>
      </c>
      <c r="F341" s="6" t="s">
        <v>24</v>
      </c>
      <c r="G341" s="6"/>
      <c r="H341" s="11">
        <v>17954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20">
        <v>0</v>
      </c>
      <c r="P341" s="22"/>
      <c r="Q341" s="22">
        <f t="shared" si="5"/>
        <v>17954</v>
      </c>
    </row>
    <row r="342" spans="2:17" ht="12.75" outlineLevel="2">
      <c r="B342" s="16" t="s">
        <v>326</v>
      </c>
      <c r="C342" s="6" t="s">
        <v>186</v>
      </c>
      <c r="D342" s="6" t="s">
        <v>327</v>
      </c>
      <c r="E342" s="6"/>
      <c r="F342" s="6"/>
      <c r="G342" s="6"/>
      <c r="H342" s="11">
        <v>100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20">
        <v>0</v>
      </c>
      <c r="P342" s="22"/>
      <c r="Q342" s="22">
        <f t="shared" si="5"/>
        <v>100</v>
      </c>
    </row>
    <row r="343" spans="2:17" ht="25.5" outlineLevel="3">
      <c r="B343" s="16" t="s">
        <v>328</v>
      </c>
      <c r="C343" s="6" t="s">
        <v>186</v>
      </c>
      <c r="D343" s="6" t="s">
        <v>327</v>
      </c>
      <c r="E343" s="6" t="s">
        <v>329</v>
      </c>
      <c r="F343" s="6"/>
      <c r="G343" s="6"/>
      <c r="H343" s="11">
        <v>100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20">
        <v>0</v>
      </c>
      <c r="P343" s="22"/>
      <c r="Q343" s="22">
        <f t="shared" si="5"/>
        <v>100</v>
      </c>
    </row>
    <row r="344" spans="2:17" ht="12.75" outlineLevel="4">
      <c r="B344" s="16" t="s">
        <v>177</v>
      </c>
      <c r="C344" s="6" t="s">
        <v>186</v>
      </c>
      <c r="D344" s="6" t="s">
        <v>327</v>
      </c>
      <c r="E344" s="6" t="s">
        <v>329</v>
      </c>
      <c r="F344" s="6" t="s">
        <v>178</v>
      </c>
      <c r="G344" s="6"/>
      <c r="H344" s="11">
        <v>100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20">
        <v>0</v>
      </c>
      <c r="P344" s="22"/>
      <c r="Q344" s="22">
        <f t="shared" si="5"/>
        <v>100</v>
      </c>
    </row>
    <row r="345" spans="2:17" ht="12.75" outlineLevel="2">
      <c r="B345" s="16" t="s">
        <v>330</v>
      </c>
      <c r="C345" s="6" t="s">
        <v>186</v>
      </c>
      <c r="D345" s="6" t="s">
        <v>331</v>
      </c>
      <c r="E345" s="6"/>
      <c r="F345" s="6"/>
      <c r="G345" s="6"/>
      <c r="H345" s="11">
        <v>27796.6244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20">
        <v>0</v>
      </c>
      <c r="P345" s="22">
        <f>P350+P352</f>
        <v>799.1</v>
      </c>
      <c r="Q345" s="22">
        <f t="shared" si="5"/>
        <v>28595.7244</v>
      </c>
    </row>
    <row r="346" spans="2:17" ht="25.5" outlineLevel="3">
      <c r="B346" s="16" t="s">
        <v>332</v>
      </c>
      <c r="C346" s="6" t="s">
        <v>186</v>
      </c>
      <c r="D346" s="6" t="s">
        <v>331</v>
      </c>
      <c r="E346" s="6" t="s">
        <v>333</v>
      </c>
      <c r="F346" s="6"/>
      <c r="G346" s="6"/>
      <c r="H346" s="11">
        <v>285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20">
        <v>0</v>
      </c>
      <c r="P346" s="22"/>
      <c r="Q346" s="22">
        <f t="shared" si="5"/>
        <v>285</v>
      </c>
    </row>
    <row r="347" spans="2:17" ht="12.75" outlineLevel="4">
      <c r="B347" s="16" t="s">
        <v>39</v>
      </c>
      <c r="C347" s="6" t="s">
        <v>186</v>
      </c>
      <c r="D347" s="6" t="s">
        <v>331</v>
      </c>
      <c r="E347" s="6" t="s">
        <v>333</v>
      </c>
      <c r="F347" s="6" t="s">
        <v>40</v>
      </c>
      <c r="G347" s="6"/>
      <c r="H347" s="11">
        <v>285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20">
        <v>0</v>
      </c>
      <c r="P347" s="22"/>
      <c r="Q347" s="22">
        <f t="shared" si="5"/>
        <v>285</v>
      </c>
    </row>
    <row r="348" spans="2:17" ht="25.5" outlineLevel="3">
      <c r="B348" s="16" t="s">
        <v>334</v>
      </c>
      <c r="C348" s="6" t="s">
        <v>186</v>
      </c>
      <c r="D348" s="6" t="s">
        <v>331</v>
      </c>
      <c r="E348" s="6" t="s">
        <v>335</v>
      </c>
      <c r="F348" s="6"/>
      <c r="G348" s="6"/>
      <c r="H348" s="11">
        <v>15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20">
        <v>0</v>
      </c>
      <c r="P348" s="22"/>
      <c r="Q348" s="22">
        <f t="shared" si="5"/>
        <v>15</v>
      </c>
    </row>
    <row r="349" spans="2:17" ht="12.75" outlineLevel="4">
      <c r="B349" s="16" t="s">
        <v>39</v>
      </c>
      <c r="C349" s="6" t="s">
        <v>186</v>
      </c>
      <c r="D349" s="6" t="s">
        <v>331</v>
      </c>
      <c r="E349" s="6" t="s">
        <v>335</v>
      </c>
      <c r="F349" s="6" t="s">
        <v>40</v>
      </c>
      <c r="G349" s="6"/>
      <c r="H349" s="11">
        <v>15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20">
        <v>0</v>
      </c>
      <c r="P349" s="22"/>
      <c r="Q349" s="22">
        <f t="shared" si="5"/>
        <v>15</v>
      </c>
    </row>
    <row r="350" spans="2:17" ht="25.5" outlineLevel="3">
      <c r="B350" s="16" t="s">
        <v>336</v>
      </c>
      <c r="C350" s="6" t="s">
        <v>186</v>
      </c>
      <c r="D350" s="6" t="s">
        <v>331</v>
      </c>
      <c r="E350" s="6" t="s">
        <v>337</v>
      </c>
      <c r="F350" s="6"/>
      <c r="G350" s="6"/>
      <c r="H350" s="11">
        <v>22276.8354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20">
        <v>0</v>
      </c>
      <c r="P350" s="22">
        <v>631</v>
      </c>
      <c r="Q350" s="22">
        <f t="shared" si="5"/>
        <v>22907.8354</v>
      </c>
    </row>
    <row r="351" spans="2:17" ht="12.75" outlineLevel="4">
      <c r="B351" s="16" t="s">
        <v>39</v>
      </c>
      <c r="C351" s="6" t="s">
        <v>186</v>
      </c>
      <c r="D351" s="6" t="s">
        <v>331</v>
      </c>
      <c r="E351" s="6" t="s">
        <v>337</v>
      </c>
      <c r="F351" s="6" t="s">
        <v>40</v>
      </c>
      <c r="G351" s="6"/>
      <c r="H351" s="11">
        <v>22276.8354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20">
        <v>0</v>
      </c>
      <c r="P351" s="22">
        <v>631</v>
      </c>
      <c r="Q351" s="22">
        <f t="shared" si="5"/>
        <v>22907.8354</v>
      </c>
    </row>
    <row r="352" spans="2:17" ht="25.5" outlineLevel="3">
      <c r="B352" s="16" t="s">
        <v>338</v>
      </c>
      <c r="C352" s="6" t="s">
        <v>186</v>
      </c>
      <c r="D352" s="6" t="s">
        <v>331</v>
      </c>
      <c r="E352" s="6" t="s">
        <v>339</v>
      </c>
      <c r="F352" s="6"/>
      <c r="G352" s="6"/>
      <c r="H352" s="11">
        <v>5219.789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20">
        <v>0</v>
      </c>
      <c r="P352" s="22">
        <v>168.1</v>
      </c>
      <c r="Q352" s="22">
        <f t="shared" si="5"/>
        <v>5387.889</v>
      </c>
    </row>
    <row r="353" spans="2:17" ht="12.75" outlineLevel="4">
      <c r="B353" s="16" t="s">
        <v>39</v>
      </c>
      <c r="C353" s="6" t="s">
        <v>186</v>
      </c>
      <c r="D353" s="6" t="s">
        <v>331</v>
      </c>
      <c r="E353" s="6" t="s">
        <v>339</v>
      </c>
      <c r="F353" s="6" t="s">
        <v>40</v>
      </c>
      <c r="G353" s="6"/>
      <c r="H353" s="11">
        <v>5219.789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20">
        <v>0</v>
      </c>
      <c r="P353" s="22">
        <v>168.1</v>
      </c>
      <c r="Q353" s="22">
        <f t="shared" si="5"/>
        <v>5387.889</v>
      </c>
    </row>
    <row r="354" spans="2:17" ht="12.75" outlineLevel="2">
      <c r="B354" s="16" t="s">
        <v>179</v>
      </c>
      <c r="C354" s="6" t="s">
        <v>186</v>
      </c>
      <c r="D354" s="6" t="s">
        <v>180</v>
      </c>
      <c r="E354" s="6"/>
      <c r="F354" s="6"/>
      <c r="G354" s="6"/>
      <c r="H354" s="11">
        <v>1152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20">
        <v>0</v>
      </c>
      <c r="P354" s="22"/>
      <c r="Q354" s="22">
        <f t="shared" si="5"/>
        <v>1152</v>
      </c>
    </row>
    <row r="355" spans="2:17" ht="25.5" outlineLevel="3">
      <c r="B355" s="16" t="s">
        <v>340</v>
      </c>
      <c r="C355" s="6" t="s">
        <v>186</v>
      </c>
      <c r="D355" s="6" t="s">
        <v>180</v>
      </c>
      <c r="E355" s="6" t="s">
        <v>341</v>
      </c>
      <c r="F355" s="6"/>
      <c r="G355" s="6"/>
      <c r="H355" s="11">
        <v>110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20">
        <v>0</v>
      </c>
      <c r="P355" s="22"/>
      <c r="Q355" s="22">
        <f t="shared" si="5"/>
        <v>110</v>
      </c>
    </row>
    <row r="356" spans="2:17" ht="12.75" outlineLevel="4">
      <c r="B356" s="16" t="s">
        <v>39</v>
      </c>
      <c r="C356" s="6" t="s">
        <v>186</v>
      </c>
      <c r="D356" s="6" t="s">
        <v>180</v>
      </c>
      <c r="E356" s="6" t="s">
        <v>341</v>
      </c>
      <c r="F356" s="6" t="s">
        <v>40</v>
      </c>
      <c r="G356" s="6"/>
      <c r="H356" s="11">
        <v>110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20">
        <v>0</v>
      </c>
      <c r="P356" s="22"/>
      <c r="Q356" s="22">
        <f t="shared" si="5"/>
        <v>110</v>
      </c>
    </row>
    <row r="357" spans="2:17" ht="25.5" outlineLevel="3">
      <c r="B357" s="16" t="s">
        <v>342</v>
      </c>
      <c r="C357" s="6" t="s">
        <v>186</v>
      </c>
      <c r="D357" s="6" t="s">
        <v>180</v>
      </c>
      <c r="E357" s="6" t="s">
        <v>343</v>
      </c>
      <c r="F357" s="6"/>
      <c r="G357" s="6"/>
      <c r="H357" s="11">
        <v>772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20">
        <v>0</v>
      </c>
      <c r="P357" s="22"/>
      <c r="Q357" s="22">
        <f t="shared" si="5"/>
        <v>772</v>
      </c>
    </row>
    <row r="358" spans="2:17" ht="12.75" outlineLevel="4">
      <c r="B358" s="16" t="s">
        <v>39</v>
      </c>
      <c r="C358" s="6" t="s">
        <v>186</v>
      </c>
      <c r="D358" s="6" t="s">
        <v>180</v>
      </c>
      <c r="E358" s="6" t="s">
        <v>343</v>
      </c>
      <c r="F358" s="6" t="s">
        <v>40</v>
      </c>
      <c r="G358" s="6"/>
      <c r="H358" s="11">
        <v>772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20">
        <v>0</v>
      </c>
      <c r="P358" s="22"/>
      <c r="Q358" s="22">
        <f t="shared" si="5"/>
        <v>772</v>
      </c>
    </row>
    <row r="359" spans="2:17" ht="38.25" outlineLevel="3">
      <c r="B359" s="16" t="s">
        <v>181</v>
      </c>
      <c r="C359" s="6" t="s">
        <v>186</v>
      </c>
      <c r="D359" s="6" t="s">
        <v>180</v>
      </c>
      <c r="E359" s="6" t="s">
        <v>182</v>
      </c>
      <c r="F359" s="6"/>
      <c r="G359" s="6"/>
      <c r="H359" s="11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20">
        <v>0</v>
      </c>
      <c r="P359" s="22"/>
      <c r="Q359" s="22">
        <f t="shared" si="5"/>
        <v>0</v>
      </c>
    </row>
    <row r="360" spans="2:17" ht="12.75" outlineLevel="4">
      <c r="B360" s="16" t="s">
        <v>183</v>
      </c>
      <c r="C360" s="6" t="s">
        <v>186</v>
      </c>
      <c r="D360" s="6" t="s">
        <v>180</v>
      </c>
      <c r="E360" s="6" t="s">
        <v>182</v>
      </c>
      <c r="F360" s="6" t="s">
        <v>184</v>
      </c>
      <c r="G360" s="6"/>
      <c r="H360" s="11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20">
        <v>0</v>
      </c>
      <c r="P360" s="22"/>
      <c r="Q360" s="22">
        <f t="shared" si="5"/>
        <v>0</v>
      </c>
    </row>
    <row r="361" spans="2:17" ht="12.75" outlineLevel="3">
      <c r="B361" s="16" t="s">
        <v>344</v>
      </c>
      <c r="C361" s="6" t="s">
        <v>186</v>
      </c>
      <c r="D361" s="6" t="s">
        <v>180</v>
      </c>
      <c r="E361" s="6" t="s">
        <v>345</v>
      </c>
      <c r="F361" s="6"/>
      <c r="G361" s="6"/>
      <c r="H361" s="11">
        <v>270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20">
        <v>0</v>
      </c>
      <c r="P361" s="22"/>
      <c r="Q361" s="22">
        <f t="shared" si="5"/>
        <v>270</v>
      </c>
    </row>
    <row r="362" spans="2:17" ht="25.5" outlineLevel="4">
      <c r="B362" s="16" t="s">
        <v>100</v>
      </c>
      <c r="C362" s="6" t="s">
        <v>186</v>
      </c>
      <c r="D362" s="6" t="s">
        <v>180</v>
      </c>
      <c r="E362" s="6" t="s">
        <v>345</v>
      </c>
      <c r="F362" s="6" t="s">
        <v>101</v>
      </c>
      <c r="G362" s="6"/>
      <c r="H362" s="11">
        <v>270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20">
        <v>0</v>
      </c>
      <c r="P362" s="22"/>
      <c r="Q362" s="22">
        <f t="shared" si="5"/>
        <v>270</v>
      </c>
    </row>
    <row r="363" spans="2:18" ht="25.5">
      <c r="B363" s="17" t="s">
        <v>346</v>
      </c>
      <c r="C363" s="12" t="s">
        <v>347</v>
      </c>
      <c r="D363" s="12"/>
      <c r="E363" s="12"/>
      <c r="F363" s="12"/>
      <c r="G363" s="12"/>
      <c r="H363" s="7">
        <v>76220.362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20">
        <v>0</v>
      </c>
      <c r="P363" s="14">
        <f>+P416+P420+P429+P445</f>
        <v>7980</v>
      </c>
      <c r="Q363" s="14">
        <f t="shared" si="5"/>
        <v>84200.362</v>
      </c>
      <c r="R363" s="23"/>
    </row>
    <row r="364" spans="2:17" ht="25.5" outlineLevel="2">
      <c r="B364" s="16" t="s">
        <v>238</v>
      </c>
      <c r="C364" s="6" t="s">
        <v>347</v>
      </c>
      <c r="D364" s="6" t="s">
        <v>239</v>
      </c>
      <c r="E364" s="6"/>
      <c r="F364" s="6"/>
      <c r="G364" s="6"/>
      <c r="H364" s="11">
        <v>1566.3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20">
        <v>0</v>
      </c>
      <c r="P364" s="22"/>
      <c r="Q364" s="22">
        <f t="shared" si="5"/>
        <v>1566.3</v>
      </c>
    </row>
    <row r="365" spans="2:17" ht="25.5" outlineLevel="3">
      <c r="B365" s="16" t="s">
        <v>348</v>
      </c>
      <c r="C365" s="6" t="s">
        <v>347</v>
      </c>
      <c r="D365" s="6" t="s">
        <v>239</v>
      </c>
      <c r="E365" s="6" t="s">
        <v>349</v>
      </c>
      <c r="F365" s="6"/>
      <c r="G365" s="6"/>
      <c r="H365" s="11">
        <v>1215.1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20">
        <v>0</v>
      </c>
      <c r="P365" s="22"/>
      <c r="Q365" s="22">
        <f t="shared" si="5"/>
        <v>1215.1</v>
      </c>
    </row>
    <row r="366" spans="2:17" ht="12.75" outlineLevel="4">
      <c r="B366" s="16" t="s">
        <v>49</v>
      </c>
      <c r="C366" s="6" t="s">
        <v>347</v>
      </c>
      <c r="D366" s="6" t="s">
        <v>239</v>
      </c>
      <c r="E366" s="6" t="s">
        <v>349</v>
      </c>
      <c r="F366" s="6" t="s">
        <v>50</v>
      </c>
      <c r="G366" s="6"/>
      <c r="H366" s="11">
        <v>1215.1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20">
        <v>0</v>
      </c>
      <c r="P366" s="22"/>
      <c r="Q366" s="22">
        <f t="shared" si="5"/>
        <v>1215.1</v>
      </c>
    </row>
    <row r="367" spans="2:17" ht="25.5" outlineLevel="3">
      <c r="B367" s="16" t="s">
        <v>240</v>
      </c>
      <c r="C367" s="6" t="s">
        <v>347</v>
      </c>
      <c r="D367" s="6" t="s">
        <v>239</v>
      </c>
      <c r="E367" s="6" t="s">
        <v>241</v>
      </c>
      <c r="F367" s="6"/>
      <c r="G367" s="6"/>
      <c r="H367" s="11">
        <v>330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20">
        <v>0</v>
      </c>
      <c r="P367" s="22"/>
      <c r="Q367" s="22">
        <f t="shared" si="5"/>
        <v>330</v>
      </c>
    </row>
    <row r="368" spans="2:17" ht="12.75" outlineLevel="4">
      <c r="B368" s="16" t="s">
        <v>9</v>
      </c>
      <c r="C368" s="6" t="s">
        <v>347</v>
      </c>
      <c r="D368" s="6" t="s">
        <v>239</v>
      </c>
      <c r="E368" s="6" t="s">
        <v>241</v>
      </c>
      <c r="F368" s="6" t="s">
        <v>10</v>
      </c>
      <c r="G368" s="6"/>
      <c r="H368" s="11">
        <v>330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20">
        <v>0</v>
      </c>
      <c r="P368" s="22"/>
      <c r="Q368" s="22">
        <f t="shared" si="5"/>
        <v>330</v>
      </c>
    </row>
    <row r="369" spans="2:17" ht="25.5" outlineLevel="3">
      <c r="B369" s="16" t="s">
        <v>242</v>
      </c>
      <c r="C369" s="6" t="s">
        <v>347</v>
      </c>
      <c r="D369" s="6" t="s">
        <v>239</v>
      </c>
      <c r="E369" s="6" t="s">
        <v>243</v>
      </c>
      <c r="F369" s="6"/>
      <c r="G369" s="6"/>
      <c r="H369" s="11">
        <v>21.2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20">
        <v>0</v>
      </c>
      <c r="P369" s="22"/>
      <c r="Q369" s="22">
        <f t="shared" si="5"/>
        <v>21.2</v>
      </c>
    </row>
    <row r="370" spans="2:17" ht="12.75" outlineLevel="4">
      <c r="B370" s="16" t="s">
        <v>9</v>
      </c>
      <c r="C370" s="6" t="s">
        <v>347</v>
      </c>
      <c r="D370" s="6" t="s">
        <v>239</v>
      </c>
      <c r="E370" s="6" t="s">
        <v>243</v>
      </c>
      <c r="F370" s="6" t="s">
        <v>10</v>
      </c>
      <c r="G370" s="6"/>
      <c r="H370" s="11">
        <v>21.2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20">
        <v>0</v>
      </c>
      <c r="P370" s="22"/>
      <c r="Q370" s="22">
        <f t="shared" si="5"/>
        <v>21.2</v>
      </c>
    </row>
    <row r="371" spans="2:17" ht="12.75" outlineLevel="2">
      <c r="B371" s="16" t="s">
        <v>350</v>
      </c>
      <c r="C371" s="6" t="s">
        <v>347</v>
      </c>
      <c r="D371" s="6" t="s">
        <v>351</v>
      </c>
      <c r="E371" s="6"/>
      <c r="F371" s="6"/>
      <c r="G371" s="6"/>
      <c r="H371" s="11">
        <v>10000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20">
        <v>0</v>
      </c>
      <c r="P371" s="22"/>
      <c r="Q371" s="22">
        <f t="shared" si="5"/>
        <v>10000</v>
      </c>
    </row>
    <row r="372" spans="2:17" ht="12.75" outlineLevel="3">
      <c r="B372" s="16" t="s">
        <v>352</v>
      </c>
      <c r="C372" s="6" t="s">
        <v>347</v>
      </c>
      <c r="D372" s="6" t="s">
        <v>351</v>
      </c>
      <c r="E372" s="6" t="s">
        <v>353</v>
      </c>
      <c r="F372" s="6"/>
      <c r="G372" s="6"/>
      <c r="H372" s="11">
        <v>10000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20">
        <v>0</v>
      </c>
      <c r="P372" s="22"/>
      <c r="Q372" s="22">
        <f t="shared" si="5"/>
        <v>10000</v>
      </c>
    </row>
    <row r="373" spans="2:17" ht="12.75" outlineLevel="4">
      <c r="B373" s="16" t="s">
        <v>49</v>
      </c>
      <c r="C373" s="6" t="s">
        <v>347</v>
      </c>
      <c r="D373" s="6" t="s">
        <v>351</v>
      </c>
      <c r="E373" s="6" t="s">
        <v>353</v>
      </c>
      <c r="F373" s="6" t="s">
        <v>50</v>
      </c>
      <c r="G373" s="6"/>
      <c r="H373" s="11">
        <v>10000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20">
        <v>0</v>
      </c>
      <c r="P373" s="22"/>
      <c r="Q373" s="22">
        <f t="shared" si="5"/>
        <v>10000</v>
      </c>
    </row>
    <row r="374" spans="2:17" ht="12.75" outlineLevel="2">
      <c r="B374" s="16" t="s">
        <v>260</v>
      </c>
      <c r="C374" s="6" t="s">
        <v>347</v>
      </c>
      <c r="D374" s="6" t="s">
        <v>261</v>
      </c>
      <c r="E374" s="6"/>
      <c r="F374" s="6"/>
      <c r="G374" s="6"/>
      <c r="H374" s="11">
        <v>14702.6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20">
        <v>0</v>
      </c>
      <c r="P374" s="22"/>
      <c r="Q374" s="22">
        <f t="shared" si="5"/>
        <v>14702.6</v>
      </c>
    </row>
    <row r="375" spans="2:17" ht="38.25" outlineLevel="3">
      <c r="B375" s="16" t="s">
        <v>354</v>
      </c>
      <c r="C375" s="6" t="s">
        <v>347</v>
      </c>
      <c r="D375" s="6" t="s">
        <v>261</v>
      </c>
      <c r="E375" s="6" t="s">
        <v>355</v>
      </c>
      <c r="F375" s="6"/>
      <c r="G375" s="6"/>
      <c r="H375" s="11">
        <v>10007.6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20">
        <v>0</v>
      </c>
      <c r="P375" s="22"/>
      <c r="Q375" s="22">
        <f t="shared" si="5"/>
        <v>10007.6</v>
      </c>
    </row>
    <row r="376" spans="2:17" ht="12.75" outlineLevel="4">
      <c r="B376" s="16" t="s">
        <v>356</v>
      </c>
      <c r="C376" s="6" t="s">
        <v>347</v>
      </c>
      <c r="D376" s="6" t="s">
        <v>261</v>
      </c>
      <c r="E376" s="6" t="s">
        <v>355</v>
      </c>
      <c r="F376" s="6" t="s">
        <v>357</v>
      </c>
      <c r="G376" s="6"/>
      <c r="H376" s="11">
        <v>10007.6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20">
        <v>0</v>
      </c>
      <c r="P376" s="22"/>
      <c r="Q376" s="22">
        <f t="shared" si="5"/>
        <v>10007.6</v>
      </c>
    </row>
    <row r="377" spans="2:17" ht="25.5" outlineLevel="3">
      <c r="B377" s="16" t="s">
        <v>358</v>
      </c>
      <c r="C377" s="6" t="s">
        <v>347</v>
      </c>
      <c r="D377" s="6" t="s">
        <v>261</v>
      </c>
      <c r="E377" s="6" t="s">
        <v>359</v>
      </c>
      <c r="F377" s="6"/>
      <c r="G377" s="6"/>
      <c r="H377" s="11">
        <v>3995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20">
        <v>0</v>
      </c>
      <c r="P377" s="22"/>
      <c r="Q377" s="22">
        <f t="shared" si="5"/>
        <v>3995</v>
      </c>
    </row>
    <row r="378" spans="2:17" ht="12.75" outlineLevel="4">
      <c r="B378" s="16" t="s">
        <v>356</v>
      </c>
      <c r="C378" s="6" t="s">
        <v>347</v>
      </c>
      <c r="D378" s="6" t="s">
        <v>261</v>
      </c>
      <c r="E378" s="6" t="s">
        <v>359</v>
      </c>
      <c r="F378" s="6" t="s">
        <v>357</v>
      </c>
      <c r="G378" s="6"/>
      <c r="H378" s="11">
        <v>3995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20">
        <v>0</v>
      </c>
      <c r="P378" s="22"/>
      <c r="Q378" s="22">
        <f t="shared" si="5"/>
        <v>3995</v>
      </c>
    </row>
    <row r="379" spans="2:17" ht="12.75" outlineLevel="3">
      <c r="B379" s="16" t="s">
        <v>360</v>
      </c>
      <c r="C379" s="6" t="s">
        <v>347</v>
      </c>
      <c r="D379" s="6" t="s">
        <v>261</v>
      </c>
      <c r="E379" s="6" t="s">
        <v>361</v>
      </c>
      <c r="F379" s="6"/>
      <c r="G379" s="6"/>
      <c r="H379" s="11">
        <v>700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20">
        <v>0</v>
      </c>
      <c r="P379" s="22"/>
      <c r="Q379" s="22">
        <f t="shared" si="5"/>
        <v>700</v>
      </c>
    </row>
    <row r="380" spans="2:17" ht="12.75" outlineLevel="4">
      <c r="B380" s="16" t="s">
        <v>356</v>
      </c>
      <c r="C380" s="6" t="s">
        <v>347</v>
      </c>
      <c r="D380" s="6" t="s">
        <v>261</v>
      </c>
      <c r="E380" s="6" t="s">
        <v>361</v>
      </c>
      <c r="F380" s="6" t="s">
        <v>357</v>
      </c>
      <c r="G380" s="6"/>
      <c r="H380" s="11">
        <v>700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20">
        <v>0</v>
      </c>
      <c r="P380" s="22"/>
      <c r="Q380" s="22">
        <f t="shared" si="5"/>
        <v>700</v>
      </c>
    </row>
    <row r="381" spans="2:17" ht="12.75" outlineLevel="2">
      <c r="B381" s="16" t="s">
        <v>270</v>
      </c>
      <c r="C381" s="6" t="s">
        <v>347</v>
      </c>
      <c r="D381" s="6" t="s">
        <v>271</v>
      </c>
      <c r="E381" s="6"/>
      <c r="F381" s="6"/>
      <c r="G381" s="6"/>
      <c r="H381" s="11">
        <v>10655.839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20">
        <v>0</v>
      </c>
      <c r="P381" s="22"/>
      <c r="Q381" s="22">
        <f t="shared" si="5"/>
        <v>10655.839</v>
      </c>
    </row>
    <row r="382" spans="2:17" ht="25.5" outlineLevel="3">
      <c r="B382" s="16" t="s">
        <v>348</v>
      </c>
      <c r="C382" s="6" t="s">
        <v>347</v>
      </c>
      <c r="D382" s="6" t="s">
        <v>271</v>
      </c>
      <c r="E382" s="6" t="s">
        <v>349</v>
      </c>
      <c r="F382" s="6"/>
      <c r="G382" s="6"/>
      <c r="H382" s="11">
        <v>654.278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20">
        <v>0</v>
      </c>
      <c r="P382" s="22"/>
      <c r="Q382" s="22">
        <f t="shared" si="5"/>
        <v>654.278</v>
      </c>
    </row>
    <row r="383" spans="2:17" ht="12.75" outlineLevel="4">
      <c r="B383" s="16" t="s">
        <v>49</v>
      </c>
      <c r="C383" s="6" t="s">
        <v>347</v>
      </c>
      <c r="D383" s="6" t="s">
        <v>271</v>
      </c>
      <c r="E383" s="6" t="s">
        <v>349</v>
      </c>
      <c r="F383" s="6" t="s">
        <v>50</v>
      </c>
      <c r="G383" s="6"/>
      <c r="H383" s="11">
        <v>654.278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20">
        <v>0</v>
      </c>
      <c r="P383" s="22"/>
      <c r="Q383" s="22">
        <f t="shared" si="5"/>
        <v>654.278</v>
      </c>
    </row>
    <row r="384" spans="2:17" ht="51" outlineLevel="3">
      <c r="B384" s="16" t="s">
        <v>362</v>
      </c>
      <c r="C384" s="6" t="s">
        <v>347</v>
      </c>
      <c r="D384" s="6" t="s">
        <v>271</v>
      </c>
      <c r="E384" s="6" t="s">
        <v>363</v>
      </c>
      <c r="F384" s="6"/>
      <c r="G384" s="6"/>
      <c r="H384" s="11">
        <v>2580.2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20">
        <v>0</v>
      </c>
      <c r="P384" s="22"/>
      <c r="Q384" s="22">
        <f t="shared" si="5"/>
        <v>2580.2</v>
      </c>
    </row>
    <row r="385" spans="2:17" ht="12.75" outlineLevel="4">
      <c r="B385" s="16" t="s">
        <v>49</v>
      </c>
      <c r="C385" s="6" t="s">
        <v>347</v>
      </c>
      <c r="D385" s="6" t="s">
        <v>271</v>
      </c>
      <c r="E385" s="6" t="s">
        <v>363</v>
      </c>
      <c r="F385" s="6" t="s">
        <v>50</v>
      </c>
      <c r="G385" s="6"/>
      <c r="H385" s="11">
        <v>2580.2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20">
        <v>0</v>
      </c>
      <c r="P385" s="22"/>
      <c r="Q385" s="22">
        <f t="shared" si="5"/>
        <v>2580.2</v>
      </c>
    </row>
    <row r="386" spans="2:17" ht="12.75" outlineLevel="3">
      <c r="B386" s="16" t="s">
        <v>364</v>
      </c>
      <c r="C386" s="6" t="s">
        <v>347</v>
      </c>
      <c r="D386" s="6" t="s">
        <v>271</v>
      </c>
      <c r="E386" s="6" t="s">
        <v>365</v>
      </c>
      <c r="F386" s="6"/>
      <c r="G386" s="6"/>
      <c r="H386" s="11">
        <v>84.422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20">
        <v>0</v>
      </c>
      <c r="P386" s="22"/>
      <c r="Q386" s="22">
        <f t="shared" si="5"/>
        <v>84.422</v>
      </c>
    </row>
    <row r="387" spans="2:17" ht="12.75" outlineLevel="4">
      <c r="B387" s="16" t="s">
        <v>9</v>
      </c>
      <c r="C387" s="6" t="s">
        <v>347</v>
      </c>
      <c r="D387" s="6" t="s">
        <v>271</v>
      </c>
      <c r="E387" s="6" t="s">
        <v>365</v>
      </c>
      <c r="F387" s="6" t="s">
        <v>10</v>
      </c>
      <c r="G387" s="6"/>
      <c r="H387" s="11">
        <v>84.422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20">
        <v>0</v>
      </c>
      <c r="P387" s="22"/>
      <c r="Q387" s="22">
        <f t="shared" si="5"/>
        <v>84.422</v>
      </c>
    </row>
    <row r="388" spans="2:17" ht="38.25" outlineLevel="3">
      <c r="B388" s="16" t="s">
        <v>366</v>
      </c>
      <c r="C388" s="6" t="s">
        <v>347</v>
      </c>
      <c r="D388" s="6" t="s">
        <v>271</v>
      </c>
      <c r="E388" s="6" t="s">
        <v>367</v>
      </c>
      <c r="F388" s="6"/>
      <c r="G388" s="6"/>
      <c r="H388" s="11">
        <v>1300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20">
        <v>0</v>
      </c>
      <c r="P388" s="22"/>
      <c r="Q388" s="22">
        <f t="shared" si="5"/>
        <v>1300</v>
      </c>
    </row>
    <row r="389" spans="2:17" ht="12.75" outlineLevel="4">
      <c r="B389" s="16" t="s">
        <v>9</v>
      </c>
      <c r="C389" s="6" t="s">
        <v>347</v>
      </c>
      <c r="D389" s="6" t="s">
        <v>271</v>
      </c>
      <c r="E389" s="6" t="s">
        <v>367</v>
      </c>
      <c r="F389" s="6" t="s">
        <v>10</v>
      </c>
      <c r="G389" s="6"/>
      <c r="H389" s="11">
        <v>1300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20">
        <v>0</v>
      </c>
      <c r="P389" s="22"/>
      <c r="Q389" s="22">
        <f t="shared" si="5"/>
        <v>1300</v>
      </c>
    </row>
    <row r="390" spans="2:17" ht="38.25" outlineLevel="3">
      <c r="B390" s="16" t="s">
        <v>368</v>
      </c>
      <c r="C390" s="6" t="s">
        <v>347</v>
      </c>
      <c r="D390" s="6" t="s">
        <v>271</v>
      </c>
      <c r="E390" s="6" t="s">
        <v>369</v>
      </c>
      <c r="F390" s="6" t="s">
        <v>4</v>
      </c>
      <c r="G390" s="6"/>
      <c r="H390" s="11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20">
        <v>0</v>
      </c>
      <c r="P390" s="22"/>
      <c r="Q390" s="22">
        <f t="shared" si="5"/>
        <v>0</v>
      </c>
    </row>
    <row r="391" spans="2:17" ht="12.75" outlineLevel="4">
      <c r="B391" s="16" t="s">
        <v>49</v>
      </c>
      <c r="C391" s="6" t="s">
        <v>347</v>
      </c>
      <c r="D391" s="6" t="s">
        <v>271</v>
      </c>
      <c r="E391" s="6" t="s">
        <v>369</v>
      </c>
      <c r="F391" s="6" t="s">
        <v>50</v>
      </c>
      <c r="G391" s="6"/>
      <c r="H391" s="11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20">
        <v>0</v>
      </c>
      <c r="P391" s="22"/>
      <c r="Q391" s="22">
        <f t="shared" si="5"/>
        <v>0</v>
      </c>
    </row>
    <row r="392" spans="2:17" ht="38.25" outlineLevel="3">
      <c r="B392" s="16" t="s">
        <v>370</v>
      </c>
      <c r="C392" s="6" t="s">
        <v>347</v>
      </c>
      <c r="D392" s="6" t="s">
        <v>271</v>
      </c>
      <c r="E392" s="6" t="s">
        <v>371</v>
      </c>
      <c r="F392" s="6"/>
      <c r="G392" s="6"/>
      <c r="H392" s="11">
        <v>1400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20">
        <v>0</v>
      </c>
      <c r="P392" s="22"/>
      <c r="Q392" s="22">
        <f aca="true" t="shared" si="6" ref="Q392:Q455">+H392+P392</f>
        <v>1400</v>
      </c>
    </row>
    <row r="393" spans="2:17" ht="12.75" outlineLevel="4">
      <c r="B393" s="16" t="s">
        <v>49</v>
      </c>
      <c r="C393" s="6" t="s">
        <v>347</v>
      </c>
      <c r="D393" s="6" t="s">
        <v>271</v>
      </c>
      <c r="E393" s="6" t="s">
        <v>371</v>
      </c>
      <c r="F393" s="6" t="s">
        <v>50</v>
      </c>
      <c r="G393" s="6"/>
      <c r="H393" s="11">
        <v>1400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20">
        <v>0</v>
      </c>
      <c r="P393" s="22"/>
      <c r="Q393" s="22">
        <f t="shared" si="6"/>
        <v>1400</v>
      </c>
    </row>
    <row r="394" spans="2:17" ht="12.75" outlineLevel="3">
      <c r="B394" s="16" t="s">
        <v>274</v>
      </c>
      <c r="C394" s="6" t="s">
        <v>347</v>
      </c>
      <c r="D394" s="6" t="s">
        <v>271</v>
      </c>
      <c r="E394" s="6" t="s">
        <v>275</v>
      </c>
      <c r="F394" s="6"/>
      <c r="G394" s="6"/>
      <c r="H394" s="11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20">
        <v>0</v>
      </c>
      <c r="P394" s="22"/>
      <c r="Q394" s="22">
        <f t="shared" si="6"/>
        <v>0</v>
      </c>
    </row>
    <row r="395" spans="2:17" ht="12.75" outlineLevel="4">
      <c r="B395" s="16" t="s">
        <v>49</v>
      </c>
      <c r="C395" s="6" t="s">
        <v>347</v>
      </c>
      <c r="D395" s="6" t="s">
        <v>271</v>
      </c>
      <c r="E395" s="6" t="s">
        <v>275</v>
      </c>
      <c r="F395" s="6" t="s">
        <v>50</v>
      </c>
      <c r="G395" s="6"/>
      <c r="H395" s="11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20">
        <v>0</v>
      </c>
      <c r="P395" s="22"/>
      <c r="Q395" s="22">
        <f t="shared" si="6"/>
        <v>0</v>
      </c>
    </row>
    <row r="396" spans="2:17" ht="25.5" outlineLevel="3">
      <c r="B396" s="16" t="s">
        <v>372</v>
      </c>
      <c r="C396" s="6" t="s">
        <v>347</v>
      </c>
      <c r="D396" s="6" t="s">
        <v>271</v>
      </c>
      <c r="E396" s="6" t="s">
        <v>373</v>
      </c>
      <c r="F396" s="6"/>
      <c r="G396" s="6"/>
      <c r="H396" s="11">
        <v>300.0006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20">
        <v>0</v>
      </c>
      <c r="P396" s="22"/>
      <c r="Q396" s="22">
        <f t="shared" si="6"/>
        <v>300.0006</v>
      </c>
    </row>
    <row r="397" spans="2:17" ht="12.75" outlineLevel="4">
      <c r="B397" s="16" t="s">
        <v>49</v>
      </c>
      <c r="C397" s="6" t="s">
        <v>347</v>
      </c>
      <c r="D397" s="6" t="s">
        <v>271</v>
      </c>
      <c r="E397" s="6" t="s">
        <v>373</v>
      </c>
      <c r="F397" s="6" t="s">
        <v>50</v>
      </c>
      <c r="G397" s="6"/>
      <c r="H397" s="11">
        <v>300.0006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20">
        <v>0</v>
      </c>
      <c r="P397" s="22"/>
      <c r="Q397" s="22">
        <f t="shared" si="6"/>
        <v>300.0006</v>
      </c>
    </row>
    <row r="398" spans="2:17" ht="38.25" outlineLevel="3">
      <c r="B398" s="16" t="s">
        <v>374</v>
      </c>
      <c r="C398" s="6" t="s">
        <v>347</v>
      </c>
      <c r="D398" s="6" t="s">
        <v>271</v>
      </c>
      <c r="E398" s="6" t="s">
        <v>375</v>
      </c>
      <c r="F398" s="6"/>
      <c r="G398" s="6"/>
      <c r="H398" s="11">
        <v>2036.9384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20">
        <v>0</v>
      </c>
      <c r="P398" s="22"/>
      <c r="Q398" s="22">
        <f t="shared" si="6"/>
        <v>2036.9384</v>
      </c>
    </row>
    <row r="399" spans="2:17" ht="12.75" outlineLevel="4">
      <c r="B399" s="16" t="s">
        <v>49</v>
      </c>
      <c r="C399" s="6" t="s">
        <v>347</v>
      </c>
      <c r="D399" s="6" t="s">
        <v>271</v>
      </c>
      <c r="E399" s="6" t="s">
        <v>375</v>
      </c>
      <c r="F399" s="6" t="s">
        <v>50</v>
      </c>
      <c r="G399" s="6"/>
      <c r="H399" s="11">
        <v>2036.9384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20">
        <v>0</v>
      </c>
      <c r="P399" s="22"/>
      <c r="Q399" s="22">
        <f t="shared" si="6"/>
        <v>2036.9384</v>
      </c>
    </row>
    <row r="400" spans="2:17" ht="51" outlineLevel="3">
      <c r="B400" s="16" t="s">
        <v>376</v>
      </c>
      <c r="C400" s="6" t="s">
        <v>347</v>
      </c>
      <c r="D400" s="6" t="s">
        <v>271</v>
      </c>
      <c r="E400" s="6" t="s">
        <v>377</v>
      </c>
      <c r="F400" s="6"/>
      <c r="G400" s="6"/>
      <c r="H400" s="11">
        <v>500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20">
        <v>0</v>
      </c>
      <c r="P400" s="22"/>
      <c r="Q400" s="22">
        <f t="shared" si="6"/>
        <v>500</v>
      </c>
    </row>
    <row r="401" spans="2:17" ht="12.75" outlineLevel="4">
      <c r="B401" s="16" t="s">
        <v>49</v>
      </c>
      <c r="C401" s="6" t="s">
        <v>347</v>
      </c>
      <c r="D401" s="6" t="s">
        <v>271</v>
      </c>
      <c r="E401" s="6" t="s">
        <v>377</v>
      </c>
      <c r="F401" s="6" t="s">
        <v>50</v>
      </c>
      <c r="G401" s="6"/>
      <c r="H401" s="11">
        <v>500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20">
        <v>0</v>
      </c>
      <c r="P401" s="22"/>
      <c r="Q401" s="22">
        <f t="shared" si="6"/>
        <v>500</v>
      </c>
    </row>
    <row r="402" spans="2:17" ht="51" outlineLevel="3">
      <c r="B402" s="16" t="s">
        <v>378</v>
      </c>
      <c r="C402" s="6" t="s">
        <v>347</v>
      </c>
      <c r="D402" s="6" t="s">
        <v>271</v>
      </c>
      <c r="E402" s="6" t="s">
        <v>379</v>
      </c>
      <c r="F402" s="6"/>
      <c r="G402" s="6"/>
      <c r="H402" s="11">
        <v>200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20">
        <v>0</v>
      </c>
      <c r="P402" s="22"/>
      <c r="Q402" s="22">
        <f t="shared" si="6"/>
        <v>200</v>
      </c>
    </row>
    <row r="403" spans="2:17" ht="12.75" outlineLevel="4">
      <c r="B403" s="16" t="s">
        <v>49</v>
      </c>
      <c r="C403" s="6" t="s">
        <v>347</v>
      </c>
      <c r="D403" s="6" t="s">
        <v>271</v>
      </c>
      <c r="E403" s="6" t="s">
        <v>379</v>
      </c>
      <c r="F403" s="6" t="s">
        <v>50</v>
      </c>
      <c r="G403" s="6"/>
      <c r="H403" s="11">
        <v>200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20">
        <v>0</v>
      </c>
      <c r="P403" s="22"/>
      <c r="Q403" s="22">
        <f t="shared" si="6"/>
        <v>200</v>
      </c>
    </row>
    <row r="404" spans="2:17" ht="25.5" outlineLevel="3">
      <c r="B404" s="16" t="s">
        <v>380</v>
      </c>
      <c r="C404" s="6" t="s">
        <v>347</v>
      </c>
      <c r="D404" s="6" t="s">
        <v>271</v>
      </c>
      <c r="E404" s="6" t="s">
        <v>381</v>
      </c>
      <c r="F404" s="6"/>
      <c r="G404" s="6"/>
      <c r="H404" s="11">
        <v>1350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20">
        <v>0</v>
      </c>
      <c r="P404" s="22"/>
      <c r="Q404" s="22">
        <f t="shared" si="6"/>
        <v>1350</v>
      </c>
    </row>
    <row r="405" spans="2:17" ht="12.75" outlineLevel="4">
      <c r="B405" s="16" t="s">
        <v>49</v>
      </c>
      <c r="C405" s="6" t="s">
        <v>347</v>
      </c>
      <c r="D405" s="6" t="s">
        <v>271</v>
      </c>
      <c r="E405" s="6" t="s">
        <v>381</v>
      </c>
      <c r="F405" s="6" t="s">
        <v>50</v>
      </c>
      <c r="G405" s="6"/>
      <c r="H405" s="11">
        <v>1350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20">
        <v>0</v>
      </c>
      <c r="P405" s="22"/>
      <c r="Q405" s="22">
        <f t="shared" si="6"/>
        <v>1350</v>
      </c>
    </row>
    <row r="406" spans="2:17" ht="63.75" outlineLevel="3">
      <c r="B406" s="16" t="s">
        <v>382</v>
      </c>
      <c r="C406" s="6" t="s">
        <v>347</v>
      </c>
      <c r="D406" s="6" t="s">
        <v>271</v>
      </c>
      <c r="E406" s="6" t="s">
        <v>383</v>
      </c>
      <c r="F406" s="6"/>
      <c r="G406" s="6"/>
      <c r="H406" s="11">
        <v>100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20">
        <v>0</v>
      </c>
      <c r="P406" s="22"/>
      <c r="Q406" s="22">
        <f t="shared" si="6"/>
        <v>100</v>
      </c>
    </row>
    <row r="407" spans="2:17" ht="12.75" outlineLevel="4">
      <c r="B407" s="16" t="s">
        <v>9</v>
      </c>
      <c r="C407" s="6" t="s">
        <v>347</v>
      </c>
      <c r="D407" s="6" t="s">
        <v>271</v>
      </c>
      <c r="E407" s="6" t="s">
        <v>383</v>
      </c>
      <c r="F407" s="6" t="s">
        <v>10</v>
      </c>
      <c r="G407" s="6"/>
      <c r="H407" s="11">
        <v>100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20">
        <v>0</v>
      </c>
      <c r="P407" s="22"/>
      <c r="Q407" s="22">
        <f t="shared" si="6"/>
        <v>100</v>
      </c>
    </row>
    <row r="408" spans="2:17" ht="51" outlineLevel="3">
      <c r="B408" s="16" t="s">
        <v>384</v>
      </c>
      <c r="C408" s="6" t="s">
        <v>347</v>
      </c>
      <c r="D408" s="6" t="s">
        <v>271</v>
      </c>
      <c r="E408" s="6" t="s">
        <v>385</v>
      </c>
      <c r="F408" s="6"/>
      <c r="G408" s="6"/>
      <c r="H408" s="11">
        <v>100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20">
        <v>0</v>
      </c>
      <c r="P408" s="22"/>
      <c r="Q408" s="22">
        <f t="shared" si="6"/>
        <v>100</v>
      </c>
    </row>
    <row r="409" spans="2:17" ht="12.75" outlineLevel="4">
      <c r="B409" s="16" t="s">
        <v>9</v>
      </c>
      <c r="C409" s="6" t="s">
        <v>347</v>
      </c>
      <c r="D409" s="6" t="s">
        <v>271</v>
      </c>
      <c r="E409" s="6" t="s">
        <v>385</v>
      </c>
      <c r="F409" s="6" t="s">
        <v>10</v>
      </c>
      <c r="G409" s="6"/>
      <c r="H409" s="11">
        <v>100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20">
        <v>0</v>
      </c>
      <c r="P409" s="22"/>
      <c r="Q409" s="22">
        <f t="shared" si="6"/>
        <v>100</v>
      </c>
    </row>
    <row r="410" spans="2:17" ht="25.5" outlineLevel="3">
      <c r="B410" s="16" t="s">
        <v>386</v>
      </c>
      <c r="C410" s="6" t="s">
        <v>347</v>
      </c>
      <c r="D410" s="6" t="s">
        <v>271</v>
      </c>
      <c r="E410" s="6" t="s">
        <v>387</v>
      </c>
      <c r="F410" s="6"/>
      <c r="G410" s="6"/>
      <c r="H410" s="11">
        <v>50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20">
        <v>0</v>
      </c>
      <c r="P410" s="22"/>
      <c r="Q410" s="22">
        <f t="shared" si="6"/>
        <v>50</v>
      </c>
    </row>
    <row r="411" spans="2:17" ht="12.75" outlineLevel="4">
      <c r="B411" s="16" t="s">
        <v>9</v>
      </c>
      <c r="C411" s="6" t="s">
        <v>347</v>
      </c>
      <c r="D411" s="6" t="s">
        <v>271</v>
      </c>
      <c r="E411" s="6" t="s">
        <v>387</v>
      </c>
      <c r="F411" s="6" t="s">
        <v>10</v>
      </c>
      <c r="G411" s="6"/>
      <c r="H411" s="11">
        <v>50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20">
        <v>0</v>
      </c>
      <c r="P411" s="22"/>
      <c r="Q411" s="22">
        <f t="shared" si="6"/>
        <v>50</v>
      </c>
    </row>
    <row r="412" spans="2:17" ht="12.75" outlineLevel="2">
      <c r="B412" s="16" t="s">
        <v>27</v>
      </c>
      <c r="C412" s="6" t="s">
        <v>347</v>
      </c>
      <c r="D412" s="6" t="s">
        <v>28</v>
      </c>
      <c r="E412" s="6"/>
      <c r="F412" s="6"/>
      <c r="G412" s="6"/>
      <c r="H412" s="11">
        <v>37911.123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20">
        <v>0</v>
      </c>
      <c r="P412" s="22">
        <f>P415+P419+P429</f>
        <v>7480</v>
      </c>
      <c r="Q412" s="22">
        <f t="shared" si="6"/>
        <v>45391.123</v>
      </c>
    </row>
    <row r="413" spans="2:17" ht="25.5" outlineLevel="3">
      <c r="B413" s="16" t="s">
        <v>348</v>
      </c>
      <c r="C413" s="6" t="s">
        <v>347</v>
      </c>
      <c r="D413" s="6" t="s">
        <v>28</v>
      </c>
      <c r="E413" s="6" t="s">
        <v>349</v>
      </c>
      <c r="F413" s="6" t="s">
        <v>4</v>
      </c>
      <c r="G413" s="6"/>
      <c r="H413" s="11">
        <v>1300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20">
        <v>0</v>
      </c>
      <c r="P413" s="22"/>
      <c r="Q413" s="22">
        <f t="shared" si="6"/>
        <v>1300</v>
      </c>
    </row>
    <row r="414" spans="2:17" ht="12.75" outlineLevel="4">
      <c r="B414" s="16" t="s">
        <v>49</v>
      </c>
      <c r="C414" s="6" t="s">
        <v>347</v>
      </c>
      <c r="D414" s="6" t="s">
        <v>28</v>
      </c>
      <c r="E414" s="6" t="s">
        <v>349</v>
      </c>
      <c r="F414" s="6" t="s">
        <v>50</v>
      </c>
      <c r="G414" s="6"/>
      <c r="H414" s="11">
        <v>1300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20">
        <v>0</v>
      </c>
      <c r="P414" s="22"/>
      <c r="Q414" s="22">
        <f t="shared" si="6"/>
        <v>1300</v>
      </c>
    </row>
    <row r="415" spans="2:17" ht="12.75" outlineLevel="3">
      <c r="B415" s="16" t="s">
        <v>388</v>
      </c>
      <c r="C415" s="6" t="s">
        <v>347</v>
      </c>
      <c r="D415" s="6" t="s">
        <v>28</v>
      </c>
      <c r="E415" s="6" t="s">
        <v>389</v>
      </c>
      <c r="F415" s="6"/>
      <c r="G415" s="6"/>
      <c r="H415" s="11">
        <v>12404.8331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20">
        <v>0</v>
      </c>
      <c r="P415" s="22">
        <v>2120</v>
      </c>
      <c r="Q415" s="22">
        <f t="shared" si="6"/>
        <v>14524.8331</v>
      </c>
    </row>
    <row r="416" spans="2:17" ht="12.75" outlineLevel="4">
      <c r="B416" s="16" t="s">
        <v>9</v>
      </c>
      <c r="C416" s="6" t="s">
        <v>347</v>
      </c>
      <c r="D416" s="6" t="s">
        <v>28</v>
      </c>
      <c r="E416" s="6" t="s">
        <v>389</v>
      </c>
      <c r="F416" s="6" t="s">
        <v>10</v>
      </c>
      <c r="G416" s="6"/>
      <c r="H416" s="11">
        <v>12404.8331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20">
        <v>0</v>
      </c>
      <c r="P416" s="22">
        <v>2120</v>
      </c>
      <c r="Q416" s="22">
        <f t="shared" si="6"/>
        <v>14524.8331</v>
      </c>
    </row>
    <row r="417" spans="2:17" ht="38.25" outlineLevel="3">
      <c r="B417" s="16" t="s">
        <v>390</v>
      </c>
      <c r="C417" s="6" t="s">
        <v>347</v>
      </c>
      <c r="D417" s="6" t="s">
        <v>28</v>
      </c>
      <c r="E417" s="6" t="s">
        <v>391</v>
      </c>
      <c r="F417" s="6"/>
      <c r="G417" s="6"/>
      <c r="H417" s="11">
        <v>4058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20">
        <v>0</v>
      </c>
      <c r="P417" s="22"/>
      <c r="Q417" s="22">
        <f t="shared" si="6"/>
        <v>4058</v>
      </c>
    </row>
    <row r="418" spans="2:17" ht="12.75" outlineLevel="4">
      <c r="B418" s="16" t="s">
        <v>9</v>
      </c>
      <c r="C418" s="6" t="s">
        <v>347</v>
      </c>
      <c r="D418" s="6" t="s">
        <v>28</v>
      </c>
      <c r="E418" s="6" t="s">
        <v>391</v>
      </c>
      <c r="F418" s="6" t="s">
        <v>10</v>
      </c>
      <c r="G418" s="6"/>
      <c r="H418" s="11">
        <v>4058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20">
        <v>0</v>
      </c>
      <c r="P418" s="22"/>
      <c r="Q418" s="22">
        <f t="shared" si="6"/>
        <v>4058</v>
      </c>
    </row>
    <row r="419" spans="2:17" ht="25.5" outlineLevel="3">
      <c r="B419" s="16" t="s">
        <v>392</v>
      </c>
      <c r="C419" s="6" t="s">
        <v>347</v>
      </c>
      <c r="D419" s="6" t="s">
        <v>28</v>
      </c>
      <c r="E419" s="6" t="s">
        <v>393</v>
      </c>
      <c r="F419" s="6"/>
      <c r="G419" s="6"/>
      <c r="H419" s="11">
        <v>8483.222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20">
        <v>0</v>
      </c>
      <c r="P419" s="22">
        <v>4550</v>
      </c>
      <c r="Q419" s="22">
        <f t="shared" si="6"/>
        <v>13033.222</v>
      </c>
    </row>
    <row r="420" spans="2:17" ht="12.75" outlineLevel="4">
      <c r="B420" s="16" t="s">
        <v>9</v>
      </c>
      <c r="C420" s="6" t="s">
        <v>347</v>
      </c>
      <c r="D420" s="6" t="s">
        <v>28</v>
      </c>
      <c r="E420" s="6" t="s">
        <v>393</v>
      </c>
      <c r="F420" s="6" t="s">
        <v>10</v>
      </c>
      <c r="G420" s="6"/>
      <c r="H420" s="11">
        <v>8483.222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20">
        <v>0</v>
      </c>
      <c r="P420" s="22">
        <v>4550</v>
      </c>
      <c r="Q420" s="22">
        <f t="shared" si="6"/>
        <v>13033.222</v>
      </c>
    </row>
    <row r="421" spans="2:17" ht="38.25" outlineLevel="3">
      <c r="B421" s="16" t="s">
        <v>394</v>
      </c>
      <c r="C421" s="6" t="s">
        <v>347</v>
      </c>
      <c r="D421" s="6" t="s">
        <v>28</v>
      </c>
      <c r="E421" s="6" t="s">
        <v>395</v>
      </c>
      <c r="F421" s="6"/>
      <c r="G421" s="6"/>
      <c r="H421" s="11">
        <v>5482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20">
        <v>0</v>
      </c>
      <c r="P421" s="22"/>
      <c r="Q421" s="22">
        <f t="shared" si="6"/>
        <v>5482</v>
      </c>
    </row>
    <row r="422" spans="2:17" ht="12.75" outlineLevel="4">
      <c r="B422" s="16" t="s">
        <v>9</v>
      </c>
      <c r="C422" s="6" t="s">
        <v>347</v>
      </c>
      <c r="D422" s="6" t="s">
        <v>28</v>
      </c>
      <c r="E422" s="6" t="s">
        <v>395</v>
      </c>
      <c r="F422" s="6" t="s">
        <v>10</v>
      </c>
      <c r="G422" s="6"/>
      <c r="H422" s="11">
        <v>5482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20">
        <v>0</v>
      </c>
      <c r="P422" s="22"/>
      <c r="Q422" s="22">
        <f t="shared" si="6"/>
        <v>5482</v>
      </c>
    </row>
    <row r="423" spans="2:17" ht="12.75" outlineLevel="3">
      <c r="B423" s="16" t="s">
        <v>396</v>
      </c>
      <c r="C423" s="6" t="s">
        <v>347</v>
      </c>
      <c r="D423" s="6" t="s">
        <v>28</v>
      </c>
      <c r="E423" s="6" t="s">
        <v>397</v>
      </c>
      <c r="F423" s="6"/>
      <c r="G423" s="6"/>
      <c r="H423" s="11">
        <v>1009.0459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20">
        <v>0</v>
      </c>
      <c r="P423" s="22"/>
      <c r="Q423" s="22">
        <f t="shared" si="6"/>
        <v>1009.0459</v>
      </c>
    </row>
    <row r="424" spans="2:17" ht="12.75" outlineLevel="4">
      <c r="B424" s="16" t="s">
        <v>9</v>
      </c>
      <c r="C424" s="6" t="s">
        <v>347</v>
      </c>
      <c r="D424" s="6" t="s">
        <v>28</v>
      </c>
      <c r="E424" s="6" t="s">
        <v>397</v>
      </c>
      <c r="F424" s="6" t="s">
        <v>10</v>
      </c>
      <c r="G424" s="6"/>
      <c r="H424" s="11">
        <v>1009.0459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20">
        <v>0</v>
      </c>
      <c r="P424" s="22"/>
      <c r="Q424" s="22">
        <f t="shared" si="6"/>
        <v>1009.0459</v>
      </c>
    </row>
    <row r="425" spans="2:17" ht="38.25" outlineLevel="3">
      <c r="B425" s="16" t="s">
        <v>398</v>
      </c>
      <c r="C425" s="6" t="s">
        <v>347</v>
      </c>
      <c r="D425" s="6" t="s">
        <v>28</v>
      </c>
      <c r="E425" s="6" t="s">
        <v>399</v>
      </c>
      <c r="F425" s="6"/>
      <c r="G425" s="6"/>
      <c r="H425" s="11">
        <v>733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20">
        <v>0</v>
      </c>
      <c r="P425" s="22"/>
      <c r="Q425" s="22">
        <f t="shared" si="6"/>
        <v>733</v>
      </c>
    </row>
    <row r="426" spans="2:17" ht="12.75" outlineLevel="4">
      <c r="B426" s="16" t="s">
        <v>9</v>
      </c>
      <c r="C426" s="6" t="s">
        <v>347</v>
      </c>
      <c r="D426" s="6" t="s">
        <v>28</v>
      </c>
      <c r="E426" s="6" t="s">
        <v>399</v>
      </c>
      <c r="F426" s="6" t="s">
        <v>10</v>
      </c>
      <c r="G426" s="6"/>
      <c r="H426" s="11">
        <v>733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20">
        <v>0</v>
      </c>
      <c r="P426" s="22"/>
      <c r="Q426" s="22">
        <f t="shared" si="6"/>
        <v>733</v>
      </c>
    </row>
    <row r="427" spans="2:17" ht="25.5" outlineLevel="3">
      <c r="B427" s="16" t="s">
        <v>400</v>
      </c>
      <c r="C427" s="6" t="s">
        <v>347</v>
      </c>
      <c r="D427" s="6" t="s">
        <v>28</v>
      </c>
      <c r="E427" s="6" t="s">
        <v>401</v>
      </c>
      <c r="F427" s="6"/>
      <c r="G427" s="6"/>
      <c r="H427" s="11">
        <v>30.921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20">
        <v>0</v>
      </c>
      <c r="P427" s="22"/>
      <c r="Q427" s="22">
        <f t="shared" si="6"/>
        <v>30.921</v>
      </c>
    </row>
    <row r="428" spans="2:17" ht="12.75" outlineLevel="4">
      <c r="B428" s="16" t="s">
        <v>356</v>
      </c>
      <c r="C428" s="6" t="s">
        <v>347</v>
      </c>
      <c r="D428" s="6" t="s">
        <v>28</v>
      </c>
      <c r="E428" s="6" t="s">
        <v>401</v>
      </c>
      <c r="F428" s="6" t="s">
        <v>357</v>
      </c>
      <c r="G428" s="6"/>
      <c r="H428" s="11">
        <v>30.921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20">
        <v>0</v>
      </c>
      <c r="P428" s="22"/>
      <c r="Q428" s="22">
        <f t="shared" si="6"/>
        <v>30.921</v>
      </c>
    </row>
    <row r="429" spans="2:17" ht="12.75" outlineLevel="3">
      <c r="B429" s="16" t="s">
        <v>402</v>
      </c>
      <c r="C429" s="6" t="s">
        <v>347</v>
      </c>
      <c r="D429" s="6" t="s">
        <v>28</v>
      </c>
      <c r="E429" s="6" t="s">
        <v>403</v>
      </c>
      <c r="F429" s="6"/>
      <c r="G429" s="6"/>
      <c r="H429" s="11">
        <v>3310.6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20">
        <v>0</v>
      </c>
      <c r="P429" s="22">
        <v>810</v>
      </c>
      <c r="Q429" s="22">
        <f t="shared" si="6"/>
        <v>4120.6</v>
      </c>
    </row>
    <row r="430" spans="2:17" ht="12.75" outlineLevel="4">
      <c r="B430" s="16" t="s">
        <v>9</v>
      </c>
      <c r="C430" s="6" t="s">
        <v>347</v>
      </c>
      <c r="D430" s="6" t="s">
        <v>28</v>
      </c>
      <c r="E430" s="6" t="s">
        <v>403</v>
      </c>
      <c r="F430" s="6" t="s">
        <v>10</v>
      </c>
      <c r="G430" s="6"/>
      <c r="H430" s="11">
        <v>3310.6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20">
        <v>0</v>
      </c>
      <c r="P430" s="22">
        <v>810</v>
      </c>
      <c r="Q430" s="22">
        <f t="shared" si="6"/>
        <v>4120.6</v>
      </c>
    </row>
    <row r="431" spans="2:17" ht="25.5" outlineLevel="3">
      <c r="B431" s="16" t="s">
        <v>404</v>
      </c>
      <c r="C431" s="6" t="s">
        <v>347</v>
      </c>
      <c r="D431" s="6" t="s">
        <v>28</v>
      </c>
      <c r="E431" s="6" t="s">
        <v>405</v>
      </c>
      <c r="F431" s="6"/>
      <c r="G431" s="6"/>
      <c r="H431" s="11">
        <v>0.001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20">
        <v>0</v>
      </c>
      <c r="P431" s="22"/>
      <c r="Q431" s="22">
        <f t="shared" si="6"/>
        <v>0.001</v>
      </c>
    </row>
    <row r="432" spans="2:17" ht="12.75" outlineLevel="4">
      <c r="B432" s="16" t="s">
        <v>9</v>
      </c>
      <c r="C432" s="6" t="s">
        <v>347</v>
      </c>
      <c r="D432" s="6" t="s">
        <v>28</v>
      </c>
      <c r="E432" s="6" t="s">
        <v>405</v>
      </c>
      <c r="F432" s="6" t="s">
        <v>10</v>
      </c>
      <c r="G432" s="6"/>
      <c r="H432" s="11">
        <v>0.001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20">
        <v>0</v>
      </c>
      <c r="P432" s="22"/>
      <c r="Q432" s="22">
        <f t="shared" si="6"/>
        <v>0.001</v>
      </c>
    </row>
    <row r="433" spans="2:17" ht="38.25" outlineLevel="3">
      <c r="B433" s="16" t="s">
        <v>29</v>
      </c>
      <c r="C433" s="6" t="s">
        <v>347</v>
      </c>
      <c r="D433" s="6" t="s">
        <v>28</v>
      </c>
      <c r="E433" s="6" t="s">
        <v>30</v>
      </c>
      <c r="F433" s="6"/>
      <c r="G433" s="6"/>
      <c r="H433" s="11">
        <v>499.5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20">
        <v>0</v>
      </c>
      <c r="P433" s="22"/>
      <c r="Q433" s="22">
        <f t="shared" si="6"/>
        <v>499.5</v>
      </c>
    </row>
    <row r="434" spans="2:17" ht="12.75" outlineLevel="4">
      <c r="B434" s="16" t="s">
        <v>9</v>
      </c>
      <c r="C434" s="6" t="s">
        <v>347</v>
      </c>
      <c r="D434" s="6" t="s">
        <v>28</v>
      </c>
      <c r="E434" s="6" t="s">
        <v>30</v>
      </c>
      <c r="F434" s="6" t="s">
        <v>10</v>
      </c>
      <c r="G434" s="6"/>
      <c r="H434" s="11">
        <v>499.5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20">
        <v>0</v>
      </c>
      <c r="P434" s="22"/>
      <c r="Q434" s="22">
        <f t="shared" si="6"/>
        <v>499.5</v>
      </c>
    </row>
    <row r="435" spans="2:17" ht="25.5" outlineLevel="3">
      <c r="B435" s="16" t="s">
        <v>406</v>
      </c>
      <c r="C435" s="6" t="s">
        <v>347</v>
      </c>
      <c r="D435" s="6" t="s">
        <v>28</v>
      </c>
      <c r="E435" s="6" t="s">
        <v>407</v>
      </c>
      <c r="F435" s="6"/>
      <c r="G435" s="6"/>
      <c r="H435" s="11">
        <v>300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20">
        <v>0</v>
      </c>
      <c r="P435" s="22"/>
      <c r="Q435" s="22">
        <f t="shared" si="6"/>
        <v>300</v>
      </c>
    </row>
    <row r="436" spans="2:17" ht="12.75" outlineLevel="4">
      <c r="B436" s="16" t="s">
        <v>9</v>
      </c>
      <c r="C436" s="6" t="s">
        <v>347</v>
      </c>
      <c r="D436" s="6" t="s">
        <v>28</v>
      </c>
      <c r="E436" s="6" t="s">
        <v>407</v>
      </c>
      <c r="F436" s="6" t="s">
        <v>10</v>
      </c>
      <c r="G436" s="6"/>
      <c r="H436" s="11">
        <v>300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20">
        <v>0</v>
      </c>
      <c r="P436" s="22"/>
      <c r="Q436" s="22">
        <f t="shared" si="6"/>
        <v>300</v>
      </c>
    </row>
    <row r="437" spans="2:17" ht="25.5" outlineLevel="3">
      <c r="B437" s="16" t="s">
        <v>408</v>
      </c>
      <c r="C437" s="6" t="s">
        <v>347</v>
      </c>
      <c r="D437" s="6" t="s">
        <v>28</v>
      </c>
      <c r="E437" s="6" t="s">
        <v>409</v>
      </c>
      <c r="F437" s="6"/>
      <c r="G437" s="6"/>
      <c r="H437" s="11">
        <v>200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20">
        <v>0</v>
      </c>
      <c r="P437" s="22"/>
      <c r="Q437" s="22">
        <f t="shared" si="6"/>
        <v>200</v>
      </c>
    </row>
    <row r="438" spans="2:17" ht="12.75" outlineLevel="4">
      <c r="B438" s="16" t="s">
        <v>9</v>
      </c>
      <c r="C438" s="6" t="s">
        <v>347</v>
      </c>
      <c r="D438" s="6" t="s">
        <v>28</v>
      </c>
      <c r="E438" s="6" t="s">
        <v>409</v>
      </c>
      <c r="F438" s="6" t="s">
        <v>10</v>
      </c>
      <c r="G438" s="6"/>
      <c r="H438" s="11">
        <v>200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20">
        <v>0</v>
      </c>
      <c r="P438" s="22"/>
      <c r="Q438" s="22">
        <f t="shared" si="6"/>
        <v>200</v>
      </c>
    </row>
    <row r="439" spans="2:17" ht="63.75" outlineLevel="3">
      <c r="B439" s="16" t="s">
        <v>410</v>
      </c>
      <c r="C439" s="6" t="s">
        <v>347</v>
      </c>
      <c r="D439" s="6" t="s">
        <v>28</v>
      </c>
      <c r="E439" s="6" t="s">
        <v>411</v>
      </c>
      <c r="F439" s="6"/>
      <c r="G439" s="6"/>
      <c r="H439" s="11">
        <v>100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20">
        <v>0</v>
      </c>
      <c r="P439" s="22"/>
      <c r="Q439" s="22">
        <f t="shared" si="6"/>
        <v>100</v>
      </c>
    </row>
    <row r="440" spans="2:17" ht="12.75" outlineLevel="4">
      <c r="B440" s="16" t="s">
        <v>9</v>
      </c>
      <c r="C440" s="6" t="s">
        <v>347</v>
      </c>
      <c r="D440" s="6" t="s">
        <v>28</v>
      </c>
      <c r="E440" s="6" t="s">
        <v>411</v>
      </c>
      <c r="F440" s="6" t="s">
        <v>10</v>
      </c>
      <c r="G440" s="6"/>
      <c r="H440" s="11">
        <v>100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20">
        <v>0</v>
      </c>
      <c r="P440" s="22"/>
      <c r="Q440" s="22">
        <f t="shared" si="6"/>
        <v>100</v>
      </c>
    </row>
    <row r="441" spans="2:17" ht="12.75" outlineLevel="2">
      <c r="B441" s="16" t="s">
        <v>19</v>
      </c>
      <c r="C441" s="6" t="s">
        <v>347</v>
      </c>
      <c r="D441" s="6" t="s">
        <v>20</v>
      </c>
      <c r="E441" s="6"/>
      <c r="F441" s="6"/>
      <c r="G441" s="6"/>
      <c r="H441" s="11">
        <v>1384.5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20">
        <v>0</v>
      </c>
      <c r="P441" s="22">
        <v>500</v>
      </c>
      <c r="Q441" s="22">
        <f t="shared" si="6"/>
        <v>1884.5</v>
      </c>
    </row>
    <row r="442" spans="2:17" ht="25.5" outlineLevel="3">
      <c r="B442" s="16" t="s">
        <v>113</v>
      </c>
      <c r="C442" s="6" t="s">
        <v>347</v>
      </c>
      <c r="D442" s="6" t="s">
        <v>20</v>
      </c>
      <c r="E442" s="6" t="s">
        <v>114</v>
      </c>
      <c r="F442" s="6"/>
      <c r="G442" s="6"/>
      <c r="H442" s="11">
        <v>795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20">
        <v>0</v>
      </c>
      <c r="P442" s="22"/>
      <c r="Q442" s="22">
        <f t="shared" si="6"/>
        <v>795</v>
      </c>
    </row>
    <row r="443" spans="2:17" ht="12.75" outlineLevel="4">
      <c r="B443" s="16" t="s">
        <v>23</v>
      </c>
      <c r="C443" s="6" t="s">
        <v>347</v>
      </c>
      <c r="D443" s="6" t="s">
        <v>20</v>
      </c>
      <c r="E443" s="6" t="s">
        <v>114</v>
      </c>
      <c r="F443" s="6" t="s">
        <v>24</v>
      </c>
      <c r="G443" s="6"/>
      <c r="H443" s="11">
        <v>795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20">
        <v>0</v>
      </c>
      <c r="P443" s="22"/>
      <c r="Q443" s="22">
        <f t="shared" si="6"/>
        <v>795</v>
      </c>
    </row>
    <row r="444" spans="2:17" ht="25.5" outlineLevel="3">
      <c r="B444" s="16" t="s">
        <v>175</v>
      </c>
      <c r="C444" s="6" t="s">
        <v>347</v>
      </c>
      <c r="D444" s="6" t="s">
        <v>20</v>
      </c>
      <c r="E444" s="6" t="s">
        <v>176</v>
      </c>
      <c r="F444" s="6"/>
      <c r="G444" s="6"/>
      <c r="H444" s="11">
        <v>589.5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20">
        <v>0</v>
      </c>
      <c r="P444" s="22">
        <v>500</v>
      </c>
      <c r="Q444" s="22">
        <f t="shared" si="6"/>
        <v>1089.5</v>
      </c>
    </row>
    <row r="445" spans="2:17" ht="12.75" outlineLevel="4">
      <c r="B445" s="16" t="s">
        <v>177</v>
      </c>
      <c r="C445" s="6" t="s">
        <v>347</v>
      </c>
      <c r="D445" s="6" t="s">
        <v>20</v>
      </c>
      <c r="E445" s="6" t="s">
        <v>176</v>
      </c>
      <c r="F445" s="6" t="s">
        <v>178</v>
      </c>
      <c r="G445" s="6"/>
      <c r="H445" s="11">
        <v>589.5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20">
        <v>0</v>
      </c>
      <c r="P445" s="22">
        <v>500</v>
      </c>
      <c r="Q445" s="22">
        <f t="shared" si="6"/>
        <v>1089.5</v>
      </c>
    </row>
    <row r="446" spans="2:17" ht="12.75">
      <c r="B446" s="17" t="s">
        <v>412</v>
      </c>
      <c r="C446" s="12" t="s">
        <v>413</v>
      </c>
      <c r="D446" s="12"/>
      <c r="E446" s="12"/>
      <c r="F446" s="12"/>
      <c r="G446" s="12"/>
      <c r="H446" s="7">
        <v>65274.1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20">
        <v>0</v>
      </c>
      <c r="P446" s="14">
        <f>+P449</f>
        <v>480</v>
      </c>
      <c r="Q446" s="14">
        <f t="shared" si="6"/>
        <v>65754.1</v>
      </c>
    </row>
    <row r="447" spans="2:17" ht="12.75" outlineLevel="2">
      <c r="B447" s="16" t="s">
        <v>19</v>
      </c>
      <c r="C447" s="6" t="s">
        <v>413</v>
      </c>
      <c r="D447" s="6" t="s">
        <v>20</v>
      </c>
      <c r="E447" s="6"/>
      <c r="F447" s="6"/>
      <c r="G447" s="6"/>
      <c r="H447" s="11">
        <v>65274.1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21">
        <v>0</v>
      </c>
      <c r="P447" s="22">
        <v>480</v>
      </c>
      <c r="Q447" s="22">
        <f t="shared" si="6"/>
        <v>65754.1</v>
      </c>
    </row>
    <row r="448" spans="2:17" ht="51" outlineLevel="3">
      <c r="B448" s="16" t="s">
        <v>414</v>
      </c>
      <c r="C448" s="6" t="s">
        <v>413</v>
      </c>
      <c r="D448" s="6" t="s">
        <v>20</v>
      </c>
      <c r="E448" s="6" t="s">
        <v>415</v>
      </c>
      <c r="F448" s="6"/>
      <c r="G448" s="6"/>
      <c r="H448" s="11">
        <v>1455.1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21">
        <v>0</v>
      </c>
      <c r="P448" s="22">
        <v>480</v>
      </c>
      <c r="Q448" s="22">
        <f t="shared" si="6"/>
        <v>1935.1</v>
      </c>
    </row>
    <row r="449" spans="2:17" ht="12.75" outlineLevel="4">
      <c r="B449" s="16" t="s">
        <v>23</v>
      </c>
      <c r="C449" s="6" t="s">
        <v>413</v>
      </c>
      <c r="D449" s="6" t="s">
        <v>20</v>
      </c>
      <c r="E449" s="6" t="s">
        <v>415</v>
      </c>
      <c r="F449" s="6" t="s">
        <v>24</v>
      </c>
      <c r="G449" s="6"/>
      <c r="H449" s="11">
        <v>1455.1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21">
        <v>0</v>
      </c>
      <c r="P449" s="22">
        <v>480</v>
      </c>
      <c r="Q449" s="22">
        <f t="shared" si="6"/>
        <v>1935.1</v>
      </c>
    </row>
    <row r="450" spans="2:17" ht="25.5" outlineLevel="3">
      <c r="B450" s="16" t="s">
        <v>416</v>
      </c>
      <c r="C450" s="6" t="s">
        <v>413</v>
      </c>
      <c r="D450" s="6" t="s">
        <v>20</v>
      </c>
      <c r="E450" s="6" t="s">
        <v>417</v>
      </c>
      <c r="F450" s="6"/>
      <c r="G450" s="6"/>
      <c r="H450" s="11">
        <v>62287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21">
        <v>0</v>
      </c>
      <c r="P450" s="22"/>
      <c r="Q450" s="22">
        <f t="shared" si="6"/>
        <v>62287</v>
      </c>
    </row>
    <row r="451" spans="2:17" ht="12.75" outlineLevel="4">
      <c r="B451" s="16" t="s">
        <v>23</v>
      </c>
      <c r="C451" s="6" t="s">
        <v>413</v>
      </c>
      <c r="D451" s="6" t="s">
        <v>20</v>
      </c>
      <c r="E451" s="6" t="s">
        <v>417</v>
      </c>
      <c r="F451" s="6" t="s">
        <v>24</v>
      </c>
      <c r="G451" s="6"/>
      <c r="H451" s="11">
        <v>62287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21">
        <v>0</v>
      </c>
      <c r="P451" s="22"/>
      <c r="Q451" s="22">
        <f t="shared" si="6"/>
        <v>62287</v>
      </c>
    </row>
    <row r="452" spans="2:17" ht="25.5" outlineLevel="3">
      <c r="B452" s="16" t="s">
        <v>113</v>
      </c>
      <c r="C452" s="6" t="s">
        <v>413</v>
      </c>
      <c r="D452" s="6" t="s">
        <v>20</v>
      </c>
      <c r="E452" s="6" t="s">
        <v>114</v>
      </c>
      <c r="F452" s="6"/>
      <c r="G452" s="6"/>
      <c r="H452" s="11">
        <v>1532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21">
        <v>0</v>
      </c>
      <c r="P452" s="22"/>
      <c r="Q452" s="22">
        <f t="shared" si="6"/>
        <v>1532</v>
      </c>
    </row>
    <row r="453" spans="2:17" ht="12.75" outlineLevel="4">
      <c r="B453" s="16" t="s">
        <v>23</v>
      </c>
      <c r="C453" s="6" t="s">
        <v>413</v>
      </c>
      <c r="D453" s="6" t="s">
        <v>20</v>
      </c>
      <c r="E453" s="6" t="s">
        <v>114</v>
      </c>
      <c r="F453" s="6" t="s">
        <v>24</v>
      </c>
      <c r="G453" s="6"/>
      <c r="H453" s="11">
        <v>1532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21">
        <v>0</v>
      </c>
      <c r="P453" s="22"/>
      <c r="Q453" s="22">
        <f t="shared" si="6"/>
        <v>1532</v>
      </c>
    </row>
    <row r="454" spans="2:18" ht="12.75">
      <c r="B454" s="17" t="s">
        <v>418</v>
      </c>
      <c r="C454" s="12" t="s">
        <v>419</v>
      </c>
      <c r="D454" s="12"/>
      <c r="E454" s="12"/>
      <c r="F454" s="12"/>
      <c r="G454" s="12"/>
      <c r="H454" s="7">
        <f>307620.86+25000</f>
        <v>332620.86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20">
        <v>0</v>
      </c>
      <c r="P454" s="14">
        <f>+P467+P475+P512</f>
        <v>2776.7</v>
      </c>
      <c r="Q454" s="14">
        <f t="shared" si="6"/>
        <v>335397.56</v>
      </c>
      <c r="R454" s="23"/>
    </row>
    <row r="455" spans="2:17" ht="12.75" outlineLevel="2">
      <c r="B455" s="16" t="s">
        <v>117</v>
      </c>
      <c r="C455" s="6" t="s">
        <v>419</v>
      </c>
      <c r="D455" s="6" t="s">
        <v>118</v>
      </c>
      <c r="E455" s="6"/>
      <c r="F455" s="6"/>
      <c r="G455" s="6"/>
      <c r="H455" s="11">
        <v>22.5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20">
        <v>0</v>
      </c>
      <c r="P455" s="22"/>
      <c r="Q455" s="22">
        <f t="shared" si="6"/>
        <v>22.5</v>
      </c>
    </row>
    <row r="456" spans="2:17" ht="25.5" outlineLevel="3">
      <c r="B456" s="16" t="s">
        <v>119</v>
      </c>
      <c r="C456" s="6" t="s">
        <v>419</v>
      </c>
      <c r="D456" s="6" t="s">
        <v>118</v>
      </c>
      <c r="E456" s="6" t="s">
        <v>120</v>
      </c>
      <c r="F456" s="6"/>
      <c r="G456" s="6"/>
      <c r="H456" s="11">
        <v>22.5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20">
        <v>0</v>
      </c>
      <c r="P456" s="22"/>
      <c r="Q456" s="22">
        <f aca="true" t="shared" si="7" ref="Q456:Q519">+H456+P456</f>
        <v>22.5</v>
      </c>
    </row>
    <row r="457" spans="2:17" ht="12.75" outlineLevel="4">
      <c r="B457" s="16" t="s">
        <v>9</v>
      </c>
      <c r="C457" s="6" t="s">
        <v>419</v>
      </c>
      <c r="D457" s="6" t="s">
        <v>118</v>
      </c>
      <c r="E457" s="6" t="s">
        <v>120</v>
      </c>
      <c r="F457" s="6" t="s">
        <v>10</v>
      </c>
      <c r="G457" s="6"/>
      <c r="H457" s="11">
        <v>22.5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20">
        <v>0</v>
      </c>
      <c r="P457" s="22"/>
      <c r="Q457" s="22">
        <f t="shared" si="7"/>
        <v>22.5</v>
      </c>
    </row>
    <row r="458" spans="2:17" ht="12.75" outlineLevel="2">
      <c r="B458" s="16" t="s">
        <v>27</v>
      </c>
      <c r="C458" s="6" t="s">
        <v>419</v>
      </c>
      <c r="D458" s="6" t="s">
        <v>28</v>
      </c>
      <c r="E458" s="6"/>
      <c r="F458" s="6"/>
      <c r="G458" s="6"/>
      <c r="H458" s="11">
        <v>18.5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20">
        <v>0</v>
      </c>
      <c r="P458" s="22"/>
      <c r="Q458" s="22">
        <f t="shared" si="7"/>
        <v>18.5</v>
      </c>
    </row>
    <row r="459" spans="2:17" ht="38.25" outlineLevel="3">
      <c r="B459" s="16" t="s">
        <v>29</v>
      </c>
      <c r="C459" s="6" t="s">
        <v>419</v>
      </c>
      <c r="D459" s="6" t="s">
        <v>28</v>
      </c>
      <c r="E459" s="6" t="s">
        <v>30</v>
      </c>
      <c r="F459" s="6"/>
      <c r="G459" s="6"/>
      <c r="H459" s="11">
        <v>18.5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20">
        <v>0</v>
      </c>
      <c r="P459" s="22"/>
      <c r="Q459" s="22">
        <f t="shared" si="7"/>
        <v>18.5</v>
      </c>
    </row>
    <row r="460" spans="2:17" ht="12.75" outlineLevel="4">
      <c r="B460" s="16" t="s">
        <v>9</v>
      </c>
      <c r="C460" s="6" t="s">
        <v>419</v>
      </c>
      <c r="D460" s="6" t="s">
        <v>28</v>
      </c>
      <c r="E460" s="6" t="s">
        <v>30</v>
      </c>
      <c r="F460" s="6" t="s">
        <v>10</v>
      </c>
      <c r="G460" s="6"/>
      <c r="H460" s="11">
        <v>18.5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20">
        <v>0</v>
      </c>
      <c r="P460" s="22"/>
      <c r="Q460" s="22">
        <f t="shared" si="7"/>
        <v>18.5</v>
      </c>
    </row>
    <row r="461" spans="2:17" ht="12.75" outlineLevel="2">
      <c r="B461" s="16" t="s">
        <v>125</v>
      </c>
      <c r="C461" s="6" t="s">
        <v>419</v>
      </c>
      <c r="D461" s="6" t="s">
        <v>126</v>
      </c>
      <c r="E461" s="6"/>
      <c r="F461" s="6"/>
      <c r="G461" s="6"/>
      <c r="H461" s="11">
        <f>278798.37+25000</f>
        <v>303798.37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20">
        <v>0</v>
      </c>
      <c r="P461" s="22">
        <f>P466+P474</f>
        <v>2497.5</v>
      </c>
      <c r="Q461" s="22">
        <f t="shared" si="7"/>
        <v>306295.87</v>
      </c>
    </row>
    <row r="462" spans="2:17" ht="38.25" outlineLevel="2">
      <c r="B462" s="16" t="s">
        <v>513</v>
      </c>
      <c r="C462" s="6" t="s">
        <v>419</v>
      </c>
      <c r="D462" s="6" t="s">
        <v>126</v>
      </c>
      <c r="E462" s="6" t="s">
        <v>512</v>
      </c>
      <c r="F462" s="6"/>
      <c r="G462" s="6"/>
      <c r="H462" s="11">
        <v>25000</v>
      </c>
      <c r="I462" s="7"/>
      <c r="J462" s="7"/>
      <c r="K462" s="7"/>
      <c r="L462" s="7"/>
      <c r="M462" s="7"/>
      <c r="N462" s="7"/>
      <c r="O462" s="20"/>
      <c r="P462" s="22"/>
      <c r="Q462" s="22">
        <f t="shared" si="7"/>
        <v>25000</v>
      </c>
    </row>
    <row r="463" spans="2:17" ht="12.75" outlineLevel="2">
      <c r="B463" s="16" t="s">
        <v>49</v>
      </c>
      <c r="C463" s="6" t="s">
        <v>419</v>
      </c>
      <c r="D463" s="6" t="s">
        <v>126</v>
      </c>
      <c r="E463" s="6" t="s">
        <v>512</v>
      </c>
      <c r="F463" s="6" t="s">
        <v>50</v>
      </c>
      <c r="G463" s="6"/>
      <c r="H463" s="11">
        <v>25000</v>
      </c>
      <c r="I463" s="7"/>
      <c r="J463" s="7"/>
      <c r="K463" s="7"/>
      <c r="L463" s="7"/>
      <c r="M463" s="7"/>
      <c r="N463" s="7"/>
      <c r="O463" s="20"/>
      <c r="P463" s="22"/>
      <c r="Q463" s="22">
        <f t="shared" si="7"/>
        <v>25000</v>
      </c>
    </row>
    <row r="464" spans="2:17" ht="27" customHeight="1" outlineLevel="3">
      <c r="B464" s="16" t="s">
        <v>420</v>
      </c>
      <c r="C464" s="6" t="s">
        <v>419</v>
      </c>
      <c r="D464" s="6" t="s">
        <v>126</v>
      </c>
      <c r="E464" s="6" t="s">
        <v>421</v>
      </c>
      <c r="F464" s="6"/>
      <c r="G464" s="6"/>
      <c r="H464" s="11">
        <v>1487.3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20">
        <v>0</v>
      </c>
      <c r="P464" s="22"/>
      <c r="Q464" s="22">
        <f t="shared" si="7"/>
        <v>1487.3</v>
      </c>
    </row>
    <row r="465" spans="2:17" ht="12.75" outlineLevel="4">
      <c r="B465" s="16" t="s">
        <v>49</v>
      </c>
      <c r="C465" s="6" t="s">
        <v>419</v>
      </c>
      <c r="D465" s="6" t="s">
        <v>126</v>
      </c>
      <c r="E465" s="6" t="s">
        <v>421</v>
      </c>
      <c r="F465" s="6" t="s">
        <v>50</v>
      </c>
      <c r="G465" s="6"/>
      <c r="H465" s="11">
        <v>1487.3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20">
        <v>0</v>
      </c>
      <c r="P465" s="22"/>
      <c r="Q465" s="22">
        <f t="shared" si="7"/>
        <v>1487.3</v>
      </c>
    </row>
    <row r="466" spans="2:17" ht="12.75" outlineLevel="3">
      <c r="B466" s="16" t="s">
        <v>422</v>
      </c>
      <c r="C466" s="6" t="s">
        <v>419</v>
      </c>
      <c r="D466" s="6" t="s">
        <v>126</v>
      </c>
      <c r="E466" s="6" t="s">
        <v>423</v>
      </c>
      <c r="F466" s="6"/>
      <c r="G466" s="6"/>
      <c r="H466" s="11">
        <v>29774.2296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20">
        <v>0</v>
      </c>
      <c r="P466" s="22">
        <v>1693</v>
      </c>
      <c r="Q466" s="22">
        <f t="shared" si="7"/>
        <v>31467.2296</v>
      </c>
    </row>
    <row r="467" spans="2:17" ht="12.75" outlineLevel="4">
      <c r="B467" s="16" t="s">
        <v>39</v>
      </c>
      <c r="C467" s="6" t="s">
        <v>419</v>
      </c>
      <c r="D467" s="6" t="s">
        <v>126</v>
      </c>
      <c r="E467" s="6" t="s">
        <v>423</v>
      </c>
      <c r="F467" s="6" t="s">
        <v>40</v>
      </c>
      <c r="G467" s="6"/>
      <c r="H467" s="11">
        <v>29774.2296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20">
        <v>0</v>
      </c>
      <c r="P467" s="22">
        <v>1693</v>
      </c>
      <c r="Q467" s="22">
        <f t="shared" si="7"/>
        <v>31467.2296</v>
      </c>
    </row>
    <row r="468" spans="2:17" ht="25.5" outlineLevel="3">
      <c r="B468" s="16" t="s">
        <v>424</v>
      </c>
      <c r="C468" s="6" t="s">
        <v>419</v>
      </c>
      <c r="D468" s="6" t="s">
        <v>126</v>
      </c>
      <c r="E468" s="6" t="s">
        <v>425</v>
      </c>
      <c r="F468" s="6"/>
      <c r="G468" s="6"/>
      <c r="H468" s="11">
        <v>642.503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20">
        <v>0</v>
      </c>
      <c r="P468" s="22"/>
      <c r="Q468" s="22">
        <f t="shared" si="7"/>
        <v>642.503</v>
      </c>
    </row>
    <row r="469" spans="2:17" ht="12.75" outlineLevel="4">
      <c r="B469" s="16" t="s">
        <v>39</v>
      </c>
      <c r="C469" s="6" t="s">
        <v>419</v>
      </c>
      <c r="D469" s="6" t="s">
        <v>126</v>
      </c>
      <c r="E469" s="6" t="s">
        <v>425</v>
      </c>
      <c r="F469" s="6" t="s">
        <v>40</v>
      </c>
      <c r="G469" s="6"/>
      <c r="H469" s="11">
        <v>642.503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20">
        <v>0</v>
      </c>
      <c r="P469" s="22"/>
      <c r="Q469" s="22">
        <f t="shared" si="7"/>
        <v>642.503</v>
      </c>
    </row>
    <row r="470" spans="2:17" ht="12.75" outlineLevel="3">
      <c r="B470" s="16" t="s">
        <v>426</v>
      </c>
      <c r="C470" s="6" t="s">
        <v>419</v>
      </c>
      <c r="D470" s="6" t="s">
        <v>126</v>
      </c>
      <c r="E470" s="6" t="s">
        <v>427</v>
      </c>
      <c r="F470" s="6"/>
      <c r="G470" s="6"/>
      <c r="H470" s="11">
        <v>1970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20">
        <v>0</v>
      </c>
      <c r="P470" s="22"/>
      <c r="Q470" s="22">
        <f t="shared" si="7"/>
        <v>1970</v>
      </c>
    </row>
    <row r="471" spans="2:17" ht="12.75" outlineLevel="4">
      <c r="B471" s="16" t="s">
        <v>39</v>
      </c>
      <c r="C471" s="6" t="s">
        <v>419</v>
      </c>
      <c r="D471" s="6" t="s">
        <v>126</v>
      </c>
      <c r="E471" s="6" t="s">
        <v>427</v>
      </c>
      <c r="F471" s="6" t="s">
        <v>40</v>
      </c>
      <c r="G471" s="6"/>
      <c r="H471" s="11">
        <v>1970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20">
        <v>0</v>
      </c>
      <c r="P471" s="22"/>
      <c r="Q471" s="22">
        <f t="shared" si="7"/>
        <v>1970</v>
      </c>
    </row>
    <row r="472" spans="2:17" ht="25.5" outlineLevel="3">
      <c r="B472" s="16" t="s">
        <v>428</v>
      </c>
      <c r="C472" s="6" t="s">
        <v>419</v>
      </c>
      <c r="D472" s="6" t="s">
        <v>126</v>
      </c>
      <c r="E472" s="6" t="s">
        <v>429</v>
      </c>
      <c r="F472" s="6"/>
      <c r="G472" s="6"/>
      <c r="H472" s="11">
        <v>150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20">
        <v>0</v>
      </c>
      <c r="P472" s="22"/>
      <c r="Q472" s="22">
        <f t="shared" si="7"/>
        <v>150</v>
      </c>
    </row>
    <row r="473" spans="2:17" ht="12.75" outlineLevel="4">
      <c r="B473" s="16" t="s">
        <v>39</v>
      </c>
      <c r="C473" s="6" t="s">
        <v>419</v>
      </c>
      <c r="D473" s="6" t="s">
        <v>126</v>
      </c>
      <c r="E473" s="6" t="s">
        <v>429</v>
      </c>
      <c r="F473" s="6" t="s">
        <v>40</v>
      </c>
      <c r="G473" s="6"/>
      <c r="H473" s="11">
        <v>150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20">
        <v>0</v>
      </c>
      <c r="P473" s="22"/>
      <c r="Q473" s="22">
        <f t="shared" si="7"/>
        <v>150</v>
      </c>
    </row>
    <row r="474" spans="2:17" ht="25.5" outlineLevel="3">
      <c r="B474" s="16" t="s">
        <v>430</v>
      </c>
      <c r="C474" s="6" t="s">
        <v>419</v>
      </c>
      <c r="D474" s="6" t="s">
        <v>126</v>
      </c>
      <c r="E474" s="6" t="s">
        <v>431</v>
      </c>
      <c r="F474" s="6"/>
      <c r="G474" s="6"/>
      <c r="H474" s="11">
        <v>176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20">
        <v>0</v>
      </c>
      <c r="P474" s="22">
        <v>804.5</v>
      </c>
      <c r="Q474" s="22">
        <f t="shared" si="7"/>
        <v>980.5</v>
      </c>
    </row>
    <row r="475" spans="2:17" ht="12.75" outlineLevel="4">
      <c r="B475" s="16" t="s">
        <v>39</v>
      </c>
      <c r="C475" s="6" t="s">
        <v>419</v>
      </c>
      <c r="D475" s="6" t="s">
        <v>126</v>
      </c>
      <c r="E475" s="6" t="s">
        <v>431</v>
      </c>
      <c r="F475" s="6" t="s">
        <v>40</v>
      </c>
      <c r="G475" s="6"/>
      <c r="H475" s="11">
        <v>176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20">
        <v>0</v>
      </c>
      <c r="P475" s="22">
        <v>804.5</v>
      </c>
      <c r="Q475" s="22">
        <f t="shared" si="7"/>
        <v>980.5</v>
      </c>
    </row>
    <row r="476" spans="2:17" ht="12.75" outlineLevel="3">
      <c r="B476" s="16" t="s">
        <v>127</v>
      </c>
      <c r="C476" s="6" t="s">
        <v>419</v>
      </c>
      <c r="D476" s="6" t="s">
        <v>126</v>
      </c>
      <c r="E476" s="6" t="s">
        <v>128</v>
      </c>
      <c r="F476" s="6"/>
      <c r="G476" s="6"/>
      <c r="H476" s="11">
        <v>41501.5304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20">
        <v>0</v>
      </c>
      <c r="P476" s="22"/>
      <c r="Q476" s="22">
        <f t="shared" si="7"/>
        <v>41501.5304</v>
      </c>
    </row>
    <row r="477" spans="2:17" ht="12.75" outlineLevel="4">
      <c r="B477" s="16" t="s">
        <v>39</v>
      </c>
      <c r="C477" s="6" t="s">
        <v>419</v>
      </c>
      <c r="D477" s="6" t="s">
        <v>126</v>
      </c>
      <c r="E477" s="6" t="s">
        <v>128</v>
      </c>
      <c r="F477" s="6" t="s">
        <v>40</v>
      </c>
      <c r="G477" s="6"/>
      <c r="H477" s="11">
        <v>41501.5304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20">
        <v>0</v>
      </c>
      <c r="P477" s="22"/>
      <c r="Q477" s="22">
        <f t="shared" si="7"/>
        <v>41501.5304</v>
      </c>
    </row>
    <row r="478" spans="2:17" ht="25.5" outlineLevel="3">
      <c r="B478" s="16" t="s">
        <v>129</v>
      </c>
      <c r="C478" s="6" t="s">
        <v>419</v>
      </c>
      <c r="D478" s="6" t="s">
        <v>126</v>
      </c>
      <c r="E478" s="6" t="s">
        <v>130</v>
      </c>
      <c r="F478" s="6"/>
      <c r="G478" s="6"/>
      <c r="H478" s="11">
        <v>447.4672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20">
        <v>0</v>
      </c>
      <c r="P478" s="22"/>
      <c r="Q478" s="22">
        <f t="shared" si="7"/>
        <v>447.4672</v>
      </c>
    </row>
    <row r="479" spans="2:17" ht="12.75" outlineLevel="4">
      <c r="B479" s="16" t="s">
        <v>39</v>
      </c>
      <c r="C479" s="6" t="s">
        <v>419</v>
      </c>
      <c r="D479" s="6" t="s">
        <v>126</v>
      </c>
      <c r="E479" s="6" t="s">
        <v>130</v>
      </c>
      <c r="F479" s="6" t="s">
        <v>40</v>
      </c>
      <c r="G479" s="6"/>
      <c r="H479" s="11">
        <v>447.4672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20">
        <v>0</v>
      </c>
      <c r="P479" s="22"/>
      <c r="Q479" s="22">
        <f t="shared" si="7"/>
        <v>447.4672</v>
      </c>
    </row>
    <row r="480" spans="2:17" ht="25.5" outlineLevel="3">
      <c r="B480" s="16" t="s">
        <v>432</v>
      </c>
      <c r="C480" s="6" t="s">
        <v>419</v>
      </c>
      <c r="D480" s="6" t="s">
        <v>126</v>
      </c>
      <c r="E480" s="6" t="s">
        <v>433</v>
      </c>
      <c r="F480" s="6"/>
      <c r="G480" s="6"/>
      <c r="H480" s="11">
        <v>54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20">
        <v>0</v>
      </c>
      <c r="P480" s="22"/>
      <c r="Q480" s="22">
        <f t="shared" si="7"/>
        <v>54</v>
      </c>
    </row>
    <row r="481" spans="2:17" ht="12.75" outlineLevel="4">
      <c r="B481" s="16" t="s">
        <v>39</v>
      </c>
      <c r="C481" s="6" t="s">
        <v>419</v>
      </c>
      <c r="D481" s="6" t="s">
        <v>126</v>
      </c>
      <c r="E481" s="6" t="s">
        <v>433</v>
      </c>
      <c r="F481" s="6" t="s">
        <v>40</v>
      </c>
      <c r="G481" s="6"/>
      <c r="H481" s="11">
        <v>54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20">
        <v>0</v>
      </c>
      <c r="P481" s="22"/>
      <c r="Q481" s="22">
        <f t="shared" si="7"/>
        <v>54</v>
      </c>
    </row>
    <row r="482" spans="2:17" ht="12.75" outlineLevel="3">
      <c r="B482" s="16" t="s">
        <v>434</v>
      </c>
      <c r="C482" s="6" t="s">
        <v>419</v>
      </c>
      <c r="D482" s="6" t="s">
        <v>126</v>
      </c>
      <c r="E482" s="6" t="s">
        <v>435</v>
      </c>
      <c r="F482" s="6"/>
      <c r="G482" s="6"/>
      <c r="H482" s="11">
        <v>4754.4388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20">
        <v>0</v>
      </c>
      <c r="P482" s="22"/>
      <c r="Q482" s="22">
        <f t="shared" si="7"/>
        <v>4754.4388</v>
      </c>
    </row>
    <row r="483" spans="2:17" ht="12.75" outlineLevel="4">
      <c r="B483" s="16" t="s">
        <v>39</v>
      </c>
      <c r="C483" s="6" t="s">
        <v>419</v>
      </c>
      <c r="D483" s="6" t="s">
        <v>126</v>
      </c>
      <c r="E483" s="6" t="s">
        <v>435</v>
      </c>
      <c r="F483" s="6" t="s">
        <v>40</v>
      </c>
      <c r="G483" s="6"/>
      <c r="H483" s="11">
        <v>4754.4388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20">
        <v>0</v>
      </c>
      <c r="P483" s="22"/>
      <c r="Q483" s="22">
        <f t="shared" si="7"/>
        <v>4754.4388</v>
      </c>
    </row>
    <row r="484" spans="2:17" ht="63.75" outlineLevel="3">
      <c r="B484" s="16" t="s">
        <v>436</v>
      </c>
      <c r="C484" s="6" t="s">
        <v>419</v>
      </c>
      <c r="D484" s="6" t="s">
        <v>126</v>
      </c>
      <c r="E484" s="6" t="s">
        <v>437</v>
      </c>
      <c r="F484" s="6"/>
      <c r="G484" s="6"/>
      <c r="H484" s="11">
        <v>138199.9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20">
        <v>0</v>
      </c>
      <c r="P484" s="22"/>
      <c r="Q484" s="22">
        <f t="shared" si="7"/>
        <v>138199.9</v>
      </c>
    </row>
    <row r="485" spans="2:17" ht="12.75" outlineLevel="4">
      <c r="B485" s="16" t="s">
        <v>39</v>
      </c>
      <c r="C485" s="6" t="s">
        <v>419</v>
      </c>
      <c r="D485" s="6" t="s">
        <v>126</v>
      </c>
      <c r="E485" s="6" t="s">
        <v>437</v>
      </c>
      <c r="F485" s="6" t="s">
        <v>40</v>
      </c>
      <c r="G485" s="6"/>
      <c r="H485" s="11">
        <v>138199.9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20">
        <v>0</v>
      </c>
      <c r="P485" s="22"/>
      <c r="Q485" s="22">
        <f t="shared" si="7"/>
        <v>138199.9</v>
      </c>
    </row>
    <row r="486" spans="2:17" ht="76.5" outlineLevel="3">
      <c r="B486" s="16" t="s">
        <v>438</v>
      </c>
      <c r="C486" s="6" t="s">
        <v>419</v>
      </c>
      <c r="D486" s="6" t="s">
        <v>126</v>
      </c>
      <c r="E486" s="6" t="s">
        <v>439</v>
      </c>
      <c r="F486" s="6"/>
      <c r="G486" s="6"/>
      <c r="H486" s="11">
        <v>15745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20">
        <v>0</v>
      </c>
      <c r="P486" s="22"/>
      <c r="Q486" s="22">
        <f t="shared" si="7"/>
        <v>15745</v>
      </c>
    </row>
    <row r="487" spans="2:17" ht="12.75" outlineLevel="4">
      <c r="B487" s="16" t="s">
        <v>39</v>
      </c>
      <c r="C487" s="6" t="s">
        <v>419</v>
      </c>
      <c r="D487" s="6" t="s">
        <v>126</v>
      </c>
      <c r="E487" s="6" t="s">
        <v>439</v>
      </c>
      <c r="F487" s="6" t="s">
        <v>40</v>
      </c>
      <c r="G487" s="6"/>
      <c r="H487" s="11">
        <v>15745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20">
        <v>0</v>
      </c>
      <c r="P487" s="22"/>
      <c r="Q487" s="22">
        <f t="shared" si="7"/>
        <v>15745</v>
      </c>
    </row>
    <row r="488" spans="2:17" ht="102" outlineLevel="3">
      <c r="B488" s="16" t="s">
        <v>440</v>
      </c>
      <c r="C488" s="6" t="s">
        <v>419</v>
      </c>
      <c r="D488" s="6" t="s">
        <v>126</v>
      </c>
      <c r="E488" s="6" t="s">
        <v>441</v>
      </c>
      <c r="F488" s="6"/>
      <c r="G488" s="6"/>
      <c r="H488" s="11">
        <v>43896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20">
        <v>0</v>
      </c>
      <c r="P488" s="22"/>
      <c r="Q488" s="22">
        <f t="shared" si="7"/>
        <v>43896</v>
      </c>
    </row>
    <row r="489" spans="2:17" ht="12.75" outlineLevel="4">
      <c r="B489" s="16" t="s">
        <v>39</v>
      </c>
      <c r="C489" s="6" t="s">
        <v>419</v>
      </c>
      <c r="D489" s="6" t="s">
        <v>126</v>
      </c>
      <c r="E489" s="6" t="s">
        <v>441</v>
      </c>
      <c r="F489" s="6" t="s">
        <v>40</v>
      </c>
      <c r="G489" s="6"/>
      <c r="H489" s="11">
        <v>43896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20">
        <v>0</v>
      </c>
      <c r="P489" s="22"/>
      <c r="Q489" s="22">
        <f t="shared" si="7"/>
        <v>43896</v>
      </c>
    </row>
    <row r="490" spans="2:17" ht="25.5" outlineLevel="2">
      <c r="B490" s="16" t="s">
        <v>31</v>
      </c>
      <c r="C490" s="6" t="s">
        <v>419</v>
      </c>
      <c r="D490" s="6" t="s">
        <v>32</v>
      </c>
      <c r="E490" s="6"/>
      <c r="F490" s="6"/>
      <c r="G490" s="6"/>
      <c r="H490" s="11">
        <v>88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20">
        <v>0</v>
      </c>
      <c r="P490" s="22"/>
      <c r="Q490" s="22">
        <f t="shared" si="7"/>
        <v>88</v>
      </c>
    </row>
    <row r="491" spans="2:17" ht="12.75" outlineLevel="3">
      <c r="B491" s="16" t="s">
        <v>33</v>
      </c>
      <c r="C491" s="6" t="s">
        <v>419</v>
      </c>
      <c r="D491" s="6" t="s">
        <v>32</v>
      </c>
      <c r="E491" s="6" t="s">
        <v>34</v>
      </c>
      <c r="F491" s="6"/>
      <c r="G491" s="6"/>
      <c r="H491" s="11">
        <v>88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20">
        <v>0</v>
      </c>
      <c r="P491" s="22"/>
      <c r="Q491" s="22">
        <f t="shared" si="7"/>
        <v>88</v>
      </c>
    </row>
    <row r="492" spans="2:17" ht="12.75" outlineLevel="4">
      <c r="B492" s="16" t="s">
        <v>9</v>
      </c>
      <c r="C492" s="6" t="s">
        <v>419</v>
      </c>
      <c r="D492" s="6" t="s">
        <v>32</v>
      </c>
      <c r="E492" s="6" t="s">
        <v>34</v>
      </c>
      <c r="F492" s="6" t="s">
        <v>10</v>
      </c>
      <c r="G492" s="6"/>
      <c r="H492" s="11">
        <v>88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20">
        <v>0</v>
      </c>
      <c r="P492" s="22"/>
      <c r="Q492" s="22">
        <f t="shared" si="7"/>
        <v>88</v>
      </c>
    </row>
    <row r="493" spans="2:17" ht="12.75" outlineLevel="2">
      <c r="B493" s="16" t="s">
        <v>35</v>
      </c>
      <c r="C493" s="6" t="s">
        <v>419</v>
      </c>
      <c r="D493" s="6" t="s">
        <v>36</v>
      </c>
      <c r="E493" s="6"/>
      <c r="F493" s="6"/>
      <c r="G493" s="6"/>
      <c r="H493" s="11">
        <v>12905.1687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20">
        <v>0</v>
      </c>
      <c r="P493" s="22"/>
      <c r="Q493" s="22">
        <f t="shared" si="7"/>
        <v>12905.1687</v>
      </c>
    </row>
    <row r="494" spans="2:17" ht="12.75" outlineLevel="3">
      <c r="B494" s="16" t="s">
        <v>37</v>
      </c>
      <c r="C494" s="6" t="s">
        <v>419</v>
      </c>
      <c r="D494" s="6" t="s">
        <v>36</v>
      </c>
      <c r="E494" s="6" t="s">
        <v>38</v>
      </c>
      <c r="F494" s="6"/>
      <c r="G494" s="6"/>
      <c r="H494" s="11">
        <v>1528.584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20">
        <v>0</v>
      </c>
      <c r="P494" s="22"/>
      <c r="Q494" s="22">
        <f t="shared" si="7"/>
        <v>1528.584</v>
      </c>
    </row>
    <row r="495" spans="2:17" ht="12.75" outlineLevel="4">
      <c r="B495" s="16" t="s">
        <v>39</v>
      </c>
      <c r="C495" s="6" t="s">
        <v>419</v>
      </c>
      <c r="D495" s="6" t="s">
        <v>36</v>
      </c>
      <c r="E495" s="6" t="s">
        <v>38</v>
      </c>
      <c r="F495" s="6" t="s">
        <v>40</v>
      </c>
      <c r="G495" s="6"/>
      <c r="H495" s="11">
        <v>1528.584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20">
        <v>0</v>
      </c>
      <c r="P495" s="22"/>
      <c r="Q495" s="22">
        <f t="shared" si="7"/>
        <v>1528.584</v>
      </c>
    </row>
    <row r="496" spans="2:17" ht="25.5" outlineLevel="3">
      <c r="B496" s="16" t="s">
        <v>41</v>
      </c>
      <c r="C496" s="6" t="s">
        <v>419</v>
      </c>
      <c r="D496" s="6" t="s">
        <v>36</v>
      </c>
      <c r="E496" s="6" t="s">
        <v>42</v>
      </c>
      <c r="F496" s="6"/>
      <c r="G496" s="6"/>
      <c r="H496" s="11">
        <v>6138.3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20">
        <v>0</v>
      </c>
      <c r="P496" s="22"/>
      <c r="Q496" s="22">
        <f t="shared" si="7"/>
        <v>6138.3</v>
      </c>
    </row>
    <row r="497" spans="2:17" ht="12.75" outlineLevel="4">
      <c r="B497" s="16" t="s">
        <v>39</v>
      </c>
      <c r="C497" s="6" t="s">
        <v>419</v>
      </c>
      <c r="D497" s="6" t="s">
        <v>36</v>
      </c>
      <c r="E497" s="6" t="s">
        <v>42</v>
      </c>
      <c r="F497" s="6" t="s">
        <v>40</v>
      </c>
      <c r="G497" s="6"/>
      <c r="H497" s="11">
        <v>6138.3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20">
        <v>0</v>
      </c>
      <c r="P497" s="22"/>
      <c r="Q497" s="22">
        <f t="shared" si="7"/>
        <v>6138.3</v>
      </c>
    </row>
    <row r="498" spans="2:17" ht="25.5" outlineLevel="3">
      <c r="B498" s="16" t="s">
        <v>442</v>
      </c>
      <c r="C498" s="6" t="s">
        <v>419</v>
      </c>
      <c r="D498" s="6" t="s">
        <v>36</v>
      </c>
      <c r="E498" s="6" t="s">
        <v>443</v>
      </c>
      <c r="F498" s="6"/>
      <c r="G498" s="6"/>
      <c r="H498" s="11">
        <v>3986.4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20">
        <v>0</v>
      </c>
      <c r="P498" s="22"/>
      <c r="Q498" s="22">
        <f t="shared" si="7"/>
        <v>3986.4</v>
      </c>
    </row>
    <row r="499" spans="2:17" ht="12.75" outlineLevel="4">
      <c r="B499" s="16" t="s">
        <v>39</v>
      </c>
      <c r="C499" s="6" t="s">
        <v>419</v>
      </c>
      <c r="D499" s="6" t="s">
        <v>36</v>
      </c>
      <c r="E499" s="6" t="s">
        <v>443</v>
      </c>
      <c r="F499" s="6" t="s">
        <v>40</v>
      </c>
      <c r="G499" s="6"/>
      <c r="H499" s="11">
        <v>3986.4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20">
        <v>0</v>
      </c>
      <c r="P499" s="22"/>
      <c r="Q499" s="22">
        <f t="shared" si="7"/>
        <v>3986.4</v>
      </c>
    </row>
    <row r="500" spans="2:17" ht="25.5" outlineLevel="3">
      <c r="B500" s="16" t="s">
        <v>444</v>
      </c>
      <c r="C500" s="6" t="s">
        <v>419</v>
      </c>
      <c r="D500" s="6" t="s">
        <v>36</v>
      </c>
      <c r="E500" s="6" t="s">
        <v>445</v>
      </c>
      <c r="F500" s="6"/>
      <c r="G500" s="6"/>
      <c r="H500" s="11">
        <v>465.6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20">
        <v>0</v>
      </c>
      <c r="P500" s="22"/>
      <c r="Q500" s="22">
        <f t="shared" si="7"/>
        <v>465.6</v>
      </c>
    </row>
    <row r="501" spans="2:17" ht="12.75" outlineLevel="4">
      <c r="B501" s="16" t="s">
        <v>137</v>
      </c>
      <c r="C501" s="6" t="s">
        <v>419</v>
      </c>
      <c r="D501" s="6" t="s">
        <v>36</v>
      </c>
      <c r="E501" s="6" t="s">
        <v>445</v>
      </c>
      <c r="F501" s="6" t="s">
        <v>138</v>
      </c>
      <c r="G501" s="6"/>
      <c r="H501" s="11">
        <v>465.6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20">
        <v>0</v>
      </c>
      <c r="P501" s="22"/>
      <c r="Q501" s="22">
        <f t="shared" si="7"/>
        <v>465.6</v>
      </c>
    </row>
    <row r="502" spans="2:17" ht="25.5" outlineLevel="3">
      <c r="B502" s="16" t="s">
        <v>135</v>
      </c>
      <c r="C502" s="6" t="s">
        <v>419</v>
      </c>
      <c r="D502" s="6" t="s">
        <v>36</v>
      </c>
      <c r="E502" s="6" t="s">
        <v>136</v>
      </c>
      <c r="F502" s="6"/>
      <c r="G502" s="6"/>
      <c r="H502" s="11">
        <v>171.64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20">
        <v>0</v>
      </c>
      <c r="P502" s="22"/>
      <c r="Q502" s="22">
        <f t="shared" si="7"/>
        <v>171.64</v>
      </c>
    </row>
    <row r="503" spans="2:17" ht="12.75" outlineLevel="4">
      <c r="B503" s="16" t="s">
        <v>137</v>
      </c>
      <c r="C503" s="6" t="s">
        <v>419</v>
      </c>
      <c r="D503" s="6" t="s">
        <v>36</v>
      </c>
      <c r="E503" s="6" t="s">
        <v>136</v>
      </c>
      <c r="F503" s="6" t="s">
        <v>138</v>
      </c>
      <c r="G503" s="6"/>
      <c r="H503" s="11">
        <v>171.64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20">
        <v>0</v>
      </c>
      <c r="P503" s="22"/>
      <c r="Q503" s="22">
        <f t="shared" si="7"/>
        <v>171.64</v>
      </c>
    </row>
    <row r="504" spans="2:17" ht="12.75" outlineLevel="3">
      <c r="B504" s="16" t="s">
        <v>139</v>
      </c>
      <c r="C504" s="6" t="s">
        <v>419</v>
      </c>
      <c r="D504" s="6" t="s">
        <v>36</v>
      </c>
      <c r="E504" s="6" t="s">
        <v>140</v>
      </c>
      <c r="F504" s="6"/>
      <c r="G504" s="6"/>
      <c r="H504" s="11">
        <v>599.1207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20">
        <v>0</v>
      </c>
      <c r="P504" s="22"/>
      <c r="Q504" s="22">
        <f t="shared" si="7"/>
        <v>599.1207</v>
      </c>
    </row>
    <row r="505" spans="2:17" ht="25.5" outlineLevel="4">
      <c r="B505" s="16" t="s">
        <v>141</v>
      </c>
      <c r="C505" s="6" t="s">
        <v>419</v>
      </c>
      <c r="D505" s="6" t="s">
        <v>36</v>
      </c>
      <c r="E505" s="6" t="s">
        <v>140</v>
      </c>
      <c r="F505" s="6" t="s">
        <v>142</v>
      </c>
      <c r="G505" s="6"/>
      <c r="H505" s="11">
        <v>599.1207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20">
        <v>0</v>
      </c>
      <c r="P505" s="22"/>
      <c r="Q505" s="22">
        <f t="shared" si="7"/>
        <v>599.1207</v>
      </c>
    </row>
    <row r="506" spans="2:17" ht="25.5" outlineLevel="3">
      <c r="B506" s="16" t="s">
        <v>145</v>
      </c>
      <c r="C506" s="6" t="s">
        <v>419</v>
      </c>
      <c r="D506" s="6" t="s">
        <v>36</v>
      </c>
      <c r="E506" s="6" t="s">
        <v>146</v>
      </c>
      <c r="F506" s="6"/>
      <c r="G506" s="6"/>
      <c r="H506" s="11">
        <v>15.524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20">
        <v>0</v>
      </c>
      <c r="P506" s="22"/>
      <c r="Q506" s="22">
        <f t="shared" si="7"/>
        <v>15.524</v>
      </c>
    </row>
    <row r="507" spans="2:17" ht="25.5" outlineLevel="4">
      <c r="B507" s="16" t="s">
        <v>141</v>
      </c>
      <c r="C507" s="6" t="s">
        <v>419</v>
      </c>
      <c r="D507" s="6" t="s">
        <v>36</v>
      </c>
      <c r="E507" s="6" t="s">
        <v>146</v>
      </c>
      <c r="F507" s="6" t="s">
        <v>142</v>
      </c>
      <c r="G507" s="6"/>
      <c r="H507" s="11">
        <v>15.524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20">
        <v>0</v>
      </c>
      <c r="P507" s="22"/>
      <c r="Q507" s="22">
        <f t="shared" si="7"/>
        <v>15.524</v>
      </c>
    </row>
    <row r="508" spans="2:17" ht="12.75" outlineLevel="2">
      <c r="B508" s="16" t="s">
        <v>282</v>
      </c>
      <c r="C508" s="6" t="s">
        <v>419</v>
      </c>
      <c r="D508" s="6" t="s">
        <v>283</v>
      </c>
      <c r="E508" s="6"/>
      <c r="F508" s="6"/>
      <c r="G508" s="6"/>
      <c r="H508" s="11">
        <v>14051.246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20">
        <v>0</v>
      </c>
      <c r="P508" s="22">
        <v>279.2</v>
      </c>
      <c r="Q508" s="22">
        <f t="shared" si="7"/>
        <v>14330.446</v>
      </c>
    </row>
    <row r="509" spans="2:17" ht="25.5" outlineLevel="3">
      <c r="B509" s="16" t="s">
        <v>446</v>
      </c>
      <c r="C509" s="6" t="s">
        <v>419</v>
      </c>
      <c r="D509" s="6" t="s">
        <v>283</v>
      </c>
      <c r="E509" s="6" t="s">
        <v>447</v>
      </c>
      <c r="F509" s="6"/>
      <c r="G509" s="6"/>
      <c r="H509" s="11">
        <v>700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20">
        <v>0</v>
      </c>
      <c r="P509" s="22"/>
      <c r="Q509" s="22">
        <f t="shared" si="7"/>
        <v>700</v>
      </c>
    </row>
    <row r="510" spans="2:17" ht="12.75" outlineLevel="4">
      <c r="B510" s="16" t="s">
        <v>137</v>
      </c>
      <c r="C510" s="6" t="s">
        <v>419</v>
      </c>
      <c r="D510" s="6" t="s">
        <v>283</v>
      </c>
      <c r="E510" s="6" t="s">
        <v>447</v>
      </c>
      <c r="F510" s="6" t="s">
        <v>138</v>
      </c>
      <c r="G510" s="6"/>
      <c r="H510" s="11">
        <v>700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20">
        <v>0</v>
      </c>
      <c r="P510" s="22"/>
      <c r="Q510" s="22">
        <f t="shared" si="7"/>
        <v>700</v>
      </c>
    </row>
    <row r="511" spans="2:17" ht="12.75" outlineLevel="3">
      <c r="B511" s="16" t="s">
        <v>91</v>
      </c>
      <c r="C511" s="6" t="s">
        <v>419</v>
      </c>
      <c r="D511" s="6" t="s">
        <v>283</v>
      </c>
      <c r="E511" s="6" t="s">
        <v>92</v>
      </c>
      <c r="F511" s="6"/>
      <c r="G511" s="6"/>
      <c r="H511" s="11">
        <v>9439.5137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20">
        <v>0</v>
      </c>
      <c r="P511" s="22">
        <v>279.2</v>
      </c>
      <c r="Q511" s="22">
        <f t="shared" si="7"/>
        <v>9718.7137</v>
      </c>
    </row>
    <row r="512" spans="2:17" ht="12.75" outlineLevel="4">
      <c r="B512" s="16" t="s">
        <v>39</v>
      </c>
      <c r="C512" s="6" t="s">
        <v>419</v>
      </c>
      <c r="D512" s="6" t="s">
        <v>283</v>
      </c>
      <c r="E512" s="6" t="s">
        <v>92</v>
      </c>
      <c r="F512" s="6" t="s">
        <v>40</v>
      </c>
      <c r="G512" s="6"/>
      <c r="H512" s="11">
        <v>9439.5137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20">
        <v>0</v>
      </c>
      <c r="P512" s="22">
        <v>279.2</v>
      </c>
      <c r="Q512" s="22">
        <f t="shared" si="7"/>
        <v>9718.7137</v>
      </c>
    </row>
    <row r="513" spans="2:17" ht="25.5" outlineLevel="3">
      <c r="B513" s="16" t="s">
        <v>163</v>
      </c>
      <c r="C513" s="6" t="s">
        <v>419</v>
      </c>
      <c r="D513" s="6" t="s">
        <v>283</v>
      </c>
      <c r="E513" s="6" t="s">
        <v>164</v>
      </c>
      <c r="F513" s="6"/>
      <c r="G513" s="6"/>
      <c r="H513" s="11">
        <v>310.0298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20">
        <v>0</v>
      </c>
      <c r="P513" s="22"/>
      <c r="Q513" s="22">
        <f t="shared" si="7"/>
        <v>310.0298</v>
      </c>
    </row>
    <row r="514" spans="2:17" ht="12.75" outlineLevel="4">
      <c r="B514" s="16" t="s">
        <v>39</v>
      </c>
      <c r="C514" s="6" t="s">
        <v>419</v>
      </c>
      <c r="D514" s="6" t="s">
        <v>283</v>
      </c>
      <c r="E514" s="6" t="s">
        <v>164</v>
      </c>
      <c r="F514" s="6" t="s">
        <v>40</v>
      </c>
      <c r="G514" s="6"/>
      <c r="H514" s="11">
        <v>310.0298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20">
        <v>0</v>
      </c>
      <c r="P514" s="22"/>
      <c r="Q514" s="22">
        <f t="shared" si="7"/>
        <v>310.0298</v>
      </c>
    </row>
    <row r="515" spans="2:17" ht="12.75" outlineLevel="3">
      <c r="B515" s="16" t="s">
        <v>448</v>
      </c>
      <c r="C515" s="6" t="s">
        <v>419</v>
      </c>
      <c r="D515" s="6" t="s">
        <v>283</v>
      </c>
      <c r="E515" s="6" t="s">
        <v>449</v>
      </c>
      <c r="F515" s="6"/>
      <c r="G515" s="6"/>
      <c r="H515" s="11">
        <v>162.7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20">
        <v>0</v>
      </c>
      <c r="P515" s="22"/>
      <c r="Q515" s="22">
        <f t="shared" si="7"/>
        <v>162.7</v>
      </c>
    </row>
    <row r="516" spans="2:17" ht="12.75" outlineLevel="4">
      <c r="B516" s="16" t="s">
        <v>450</v>
      </c>
      <c r="C516" s="6" t="s">
        <v>419</v>
      </c>
      <c r="D516" s="6" t="s">
        <v>283</v>
      </c>
      <c r="E516" s="6" t="s">
        <v>449</v>
      </c>
      <c r="F516" s="6" t="s">
        <v>451</v>
      </c>
      <c r="G516" s="6"/>
      <c r="H516" s="11">
        <v>162.7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20">
        <v>0</v>
      </c>
      <c r="P516" s="22"/>
      <c r="Q516" s="22">
        <f t="shared" si="7"/>
        <v>162.7</v>
      </c>
    </row>
    <row r="517" spans="2:17" ht="25.5" outlineLevel="3">
      <c r="B517" s="16" t="s">
        <v>452</v>
      </c>
      <c r="C517" s="6" t="s">
        <v>419</v>
      </c>
      <c r="D517" s="6" t="s">
        <v>283</v>
      </c>
      <c r="E517" s="6" t="s">
        <v>453</v>
      </c>
      <c r="F517" s="6"/>
      <c r="G517" s="6"/>
      <c r="H517" s="11">
        <v>346.3768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20">
        <v>0</v>
      </c>
      <c r="P517" s="22"/>
      <c r="Q517" s="22">
        <f t="shared" si="7"/>
        <v>346.3768</v>
      </c>
    </row>
    <row r="518" spans="2:17" ht="12.75" outlineLevel="4">
      <c r="B518" s="16" t="s">
        <v>450</v>
      </c>
      <c r="C518" s="6" t="s">
        <v>419</v>
      </c>
      <c r="D518" s="6" t="s">
        <v>283</v>
      </c>
      <c r="E518" s="6" t="s">
        <v>453</v>
      </c>
      <c r="F518" s="6" t="s">
        <v>451</v>
      </c>
      <c r="G518" s="6"/>
      <c r="H518" s="11">
        <v>346.3768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20">
        <v>0</v>
      </c>
      <c r="P518" s="22"/>
      <c r="Q518" s="22">
        <f t="shared" si="7"/>
        <v>346.3768</v>
      </c>
    </row>
    <row r="519" spans="2:17" ht="25.5" outlineLevel="3">
      <c r="B519" s="16" t="s">
        <v>454</v>
      </c>
      <c r="C519" s="6" t="s">
        <v>419</v>
      </c>
      <c r="D519" s="6" t="s">
        <v>283</v>
      </c>
      <c r="E519" s="6" t="s">
        <v>455</v>
      </c>
      <c r="F519" s="6"/>
      <c r="G519" s="6"/>
      <c r="H519" s="11">
        <v>395.7866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20">
        <v>0</v>
      </c>
      <c r="P519" s="22"/>
      <c r="Q519" s="22">
        <f t="shared" si="7"/>
        <v>395.7866</v>
      </c>
    </row>
    <row r="520" spans="2:17" ht="12.75" outlineLevel="4">
      <c r="B520" s="16" t="s">
        <v>450</v>
      </c>
      <c r="C520" s="6" t="s">
        <v>419</v>
      </c>
      <c r="D520" s="6" t="s">
        <v>283</v>
      </c>
      <c r="E520" s="6" t="s">
        <v>455</v>
      </c>
      <c r="F520" s="6" t="s">
        <v>451</v>
      </c>
      <c r="G520" s="6"/>
      <c r="H520" s="11">
        <v>395.7866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20">
        <v>0</v>
      </c>
      <c r="P520" s="22"/>
      <c r="Q520" s="22">
        <f aca="true" t="shared" si="8" ref="Q520:Q583">+H520+P520</f>
        <v>395.7866</v>
      </c>
    </row>
    <row r="521" spans="2:17" ht="25.5" outlineLevel="3">
      <c r="B521" s="16" t="s">
        <v>456</v>
      </c>
      <c r="C521" s="6" t="s">
        <v>419</v>
      </c>
      <c r="D521" s="6" t="s">
        <v>283</v>
      </c>
      <c r="E521" s="6" t="s">
        <v>457</v>
      </c>
      <c r="F521" s="6"/>
      <c r="G521" s="6"/>
      <c r="H521" s="11">
        <v>381.0775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20">
        <v>0</v>
      </c>
      <c r="P521" s="22"/>
      <c r="Q521" s="22">
        <f t="shared" si="8"/>
        <v>381.0775</v>
      </c>
    </row>
    <row r="522" spans="2:17" ht="12.75" outlineLevel="4">
      <c r="B522" s="16" t="s">
        <v>450</v>
      </c>
      <c r="C522" s="6" t="s">
        <v>419</v>
      </c>
      <c r="D522" s="6" t="s">
        <v>283</v>
      </c>
      <c r="E522" s="6" t="s">
        <v>457</v>
      </c>
      <c r="F522" s="6" t="s">
        <v>451</v>
      </c>
      <c r="G522" s="6"/>
      <c r="H522" s="11">
        <v>381.0775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20">
        <v>0</v>
      </c>
      <c r="P522" s="22"/>
      <c r="Q522" s="22">
        <f t="shared" si="8"/>
        <v>381.0775</v>
      </c>
    </row>
    <row r="523" spans="2:17" ht="25.5" outlineLevel="3">
      <c r="B523" s="16" t="s">
        <v>458</v>
      </c>
      <c r="C523" s="6" t="s">
        <v>419</v>
      </c>
      <c r="D523" s="6" t="s">
        <v>283</v>
      </c>
      <c r="E523" s="6" t="s">
        <v>459</v>
      </c>
      <c r="F523" s="6"/>
      <c r="G523" s="6"/>
      <c r="H523" s="11">
        <v>341.196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20">
        <v>0</v>
      </c>
      <c r="P523" s="22"/>
      <c r="Q523" s="22">
        <f t="shared" si="8"/>
        <v>341.196</v>
      </c>
    </row>
    <row r="524" spans="2:17" ht="12.75" outlineLevel="4">
      <c r="B524" s="16" t="s">
        <v>450</v>
      </c>
      <c r="C524" s="6" t="s">
        <v>419</v>
      </c>
      <c r="D524" s="6" t="s">
        <v>283</v>
      </c>
      <c r="E524" s="6" t="s">
        <v>459</v>
      </c>
      <c r="F524" s="6" t="s">
        <v>451</v>
      </c>
      <c r="G524" s="6"/>
      <c r="H524" s="11">
        <v>341.196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20">
        <v>0</v>
      </c>
      <c r="P524" s="22"/>
      <c r="Q524" s="22">
        <f t="shared" si="8"/>
        <v>341.196</v>
      </c>
    </row>
    <row r="525" spans="2:17" ht="25.5" outlineLevel="3">
      <c r="B525" s="16" t="s">
        <v>460</v>
      </c>
      <c r="C525" s="6" t="s">
        <v>419</v>
      </c>
      <c r="D525" s="6" t="s">
        <v>283</v>
      </c>
      <c r="E525" s="6" t="s">
        <v>461</v>
      </c>
      <c r="F525" s="6"/>
      <c r="G525" s="6"/>
      <c r="H525" s="11">
        <v>305.6658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20">
        <v>0</v>
      </c>
      <c r="P525" s="22"/>
      <c r="Q525" s="22">
        <f t="shared" si="8"/>
        <v>305.6658</v>
      </c>
    </row>
    <row r="526" spans="2:17" ht="12.75" outlineLevel="4">
      <c r="B526" s="16" t="s">
        <v>450</v>
      </c>
      <c r="C526" s="6" t="s">
        <v>419</v>
      </c>
      <c r="D526" s="6" t="s">
        <v>283</v>
      </c>
      <c r="E526" s="6" t="s">
        <v>461</v>
      </c>
      <c r="F526" s="6" t="s">
        <v>451</v>
      </c>
      <c r="G526" s="6"/>
      <c r="H526" s="11">
        <v>305.6658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20">
        <v>0</v>
      </c>
      <c r="P526" s="22"/>
      <c r="Q526" s="22">
        <f t="shared" si="8"/>
        <v>305.6658</v>
      </c>
    </row>
    <row r="527" spans="2:17" ht="25.5" outlineLevel="3">
      <c r="B527" s="16" t="s">
        <v>462</v>
      </c>
      <c r="C527" s="6" t="s">
        <v>419</v>
      </c>
      <c r="D527" s="6" t="s">
        <v>283</v>
      </c>
      <c r="E527" s="6" t="s">
        <v>463</v>
      </c>
      <c r="F527" s="6"/>
      <c r="G527" s="6"/>
      <c r="H527" s="11">
        <v>1578.8998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20">
        <v>0</v>
      </c>
      <c r="P527" s="22"/>
      <c r="Q527" s="22">
        <f t="shared" si="8"/>
        <v>1578.8998</v>
      </c>
    </row>
    <row r="528" spans="2:17" ht="12.75" outlineLevel="4">
      <c r="B528" s="16" t="s">
        <v>450</v>
      </c>
      <c r="C528" s="6" t="s">
        <v>419</v>
      </c>
      <c r="D528" s="6" t="s">
        <v>283</v>
      </c>
      <c r="E528" s="6" t="s">
        <v>463</v>
      </c>
      <c r="F528" s="6" t="s">
        <v>451</v>
      </c>
      <c r="G528" s="6"/>
      <c r="H528" s="11">
        <v>1578.8998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20">
        <v>0</v>
      </c>
      <c r="P528" s="22"/>
      <c r="Q528" s="22">
        <f t="shared" si="8"/>
        <v>1578.8998</v>
      </c>
    </row>
    <row r="529" spans="2:17" ht="25.5" outlineLevel="3">
      <c r="B529" s="16" t="s">
        <v>464</v>
      </c>
      <c r="C529" s="6" t="s">
        <v>419</v>
      </c>
      <c r="D529" s="6" t="s">
        <v>283</v>
      </c>
      <c r="E529" s="6" t="s">
        <v>465</v>
      </c>
      <c r="F529" s="6"/>
      <c r="G529" s="6"/>
      <c r="H529" s="11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20">
        <v>0</v>
      </c>
      <c r="P529" s="22"/>
      <c r="Q529" s="22">
        <f t="shared" si="8"/>
        <v>0</v>
      </c>
    </row>
    <row r="530" spans="2:17" ht="12.75" outlineLevel="4">
      <c r="B530" s="16" t="s">
        <v>450</v>
      </c>
      <c r="C530" s="6" t="s">
        <v>419</v>
      </c>
      <c r="D530" s="6" t="s">
        <v>283</v>
      </c>
      <c r="E530" s="6" t="s">
        <v>465</v>
      </c>
      <c r="F530" s="6" t="s">
        <v>451</v>
      </c>
      <c r="G530" s="6"/>
      <c r="H530" s="11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20">
        <v>0</v>
      </c>
      <c r="P530" s="22"/>
      <c r="Q530" s="22">
        <f t="shared" si="8"/>
        <v>0</v>
      </c>
    </row>
    <row r="531" spans="2:17" ht="25.5" outlineLevel="3">
      <c r="B531" s="16" t="s">
        <v>466</v>
      </c>
      <c r="C531" s="6" t="s">
        <v>419</v>
      </c>
      <c r="D531" s="6" t="s">
        <v>283</v>
      </c>
      <c r="E531" s="6" t="s">
        <v>467</v>
      </c>
      <c r="F531" s="6"/>
      <c r="G531" s="6"/>
      <c r="H531" s="11">
        <v>30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20">
        <v>0</v>
      </c>
      <c r="P531" s="22"/>
      <c r="Q531" s="22">
        <f t="shared" si="8"/>
        <v>30</v>
      </c>
    </row>
    <row r="532" spans="2:17" ht="12.75" outlineLevel="4">
      <c r="B532" s="16" t="s">
        <v>39</v>
      </c>
      <c r="C532" s="6" t="s">
        <v>419</v>
      </c>
      <c r="D532" s="6" t="s">
        <v>283</v>
      </c>
      <c r="E532" s="6" t="s">
        <v>467</v>
      </c>
      <c r="F532" s="6" t="s">
        <v>40</v>
      </c>
      <c r="G532" s="6"/>
      <c r="H532" s="11">
        <v>30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20">
        <v>0</v>
      </c>
      <c r="P532" s="22"/>
      <c r="Q532" s="22">
        <f t="shared" si="8"/>
        <v>30</v>
      </c>
    </row>
    <row r="533" spans="2:17" ht="12.75" outlineLevel="4">
      <c r="B533" s="16" t="s">
        <v>450</v>
      </c>
      <c r="C533" s="6" t="s">
        <v>419</v>
      </c>
      <c r="D533" s="6" t="s">
        <v>283</v>
      </c>
      <c r="E533" s="6" t="s">
        <v>467</v>
      </c>
      <c r="F533" s="6" t="s">
        <v>451</v>
      </c>
      <c r="G533" s="6"/>
      <c r="H533" s="11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20">
        <v>0</v>
      </c>
      <c r="P533" s="22"/>
      <c r="Q533" s="22">
        <f t="shared" si="8"/>
        <v>0</v>
      </c>
    </row>
    <row r="534" spans="2:17" ht="25.5" outlineLevel="3">
      <c r="B534" s="16" t="s">
        <v>468</v>
      </c>
      <c r="C534" s="6" t="s">
        <v>419</v>
      </c>
      <c r="D534" s="6" t="s">
        <v>283</v>
      </c>
      <c r="E534" s="6" t="s">
        <v>469</v>
      </c>
      <c r="F534" s="6"/>
      <c r="G534" s="6"/>
      <c r="H534" s="11">
        <v>30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20">
        <v>0</v>
      </c>
      <c r="P534" s="22"/>
      <c r="Q534" s="22">
        <f t="shared" si="8"/>
        <v>30</v>
      </c>
    </row>
    <row r="535" spans="2:17" ht="12.75" outlineLevel="4">
      <c r="B535" s="16" t="s">
        <v>450</v>
      </c>
      <c r="C535" s="6" t="s">
        <v>419</v>
      </c>
      <c r="D535" s="6" t="s">
        <v>283</v>
      </c>
      <c r="E535" s="6" t="s">
        <v>469</v>
      </c>
      <c r="F535" s="6" t="s">
        <v>451</v>
      </c>
      <c r="G535" s="6"/>
      <c r="H535" s="11">
        <v>30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20">
        <v>0</v>
      </c>
      <c r="P535" s="22"/>
      <c r="Q535" s="22">
        <f t="shared" si="8"/>
        <v>30</v>
      </c>
    </row>
    <row r="536" spans="2:17" ht="25.5" outlineLevel="3">
      <c r="B536" s="16" t="s">
        <v>470</v>
      </c>
      <c r="C536" s="6" t="s">
        <v>419</v>
      </c>
      <c r="D536" s="6" t="s">
        <v>283</v>
      </c>
      <c r="E536" s="6" t="s">
        <v>471</v>
      </c>
      <c r="F536" s="6"/>
      <c r="G536" s="6"/>
      <c r="H536" s="11">
        <v>30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20">
        <v>0</v>
      </c>
      <c r="P536" s="22"/>
      <c r="Q536" s="22">
        <f t="shared" si="8"/>
        <v>30</v>
      </c>
    </row>
    <row r="537" spans="2:17" ht="12.75" outlineLevel="4">
      <c r="B537" s="16" t="s">
        <v>39</v>
      </c>
      <c r="C537" s="6" t="s">
        <v>419</v>
      </c>
      <c r="D537" s="6" t="s">
        <v>283</v>
      </c>
      <c r="E537" s="6" t="s">
        <v>471</v>
      </c>
      <c r="F537" s="6" t="s">
        <v>40</v>
      </c>
      <c r="G537" s="6"/>
      <c r="H537" s="11">
        <v>30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20">
        <v>0</v>
      </c>
      <c r="P537" s="22"/>
      <c r="Q537" s="22">
        <f t="shared" si="8"/>
        <v>30</v>
      </c>
    </row>
    <row r="538" spans="2:17" ht="12.75" outlineLevel="4">
      <c r="B538" s="16" t="s">
        <v>450</v>
      </c>
      <c r="C538" s="6" t="s">
        <v>419</v>
      </c>
      <c r="D538" s="6" t="s">
        <v>283</v>
      </c>
      <c r="E538" s="6" t="s">
        <v>471</v>
      </c>
      <c r="F538" s="6" t="s">
        <v>451</v>
      </c>
      <c r="G538" s="6"/>
      <c r="H538" s="11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20">
        <v>0</v>
      </c>
      <c r="P538" s="22"/>
      <c r="Q538" s="22">
        <f t="shared" si="8"/>
        <v>0</v>
      </c>
    </row>
    <row r="539" spans="2:17" ht="12.75" outlineLevel="2">
      <c r="B539" s="16" t="s">
        <v>89</v>
      </c>
      <c r="C539" s="6" t="s">
        <v>419</v>
      </c>
      <c r="D539" s="6" t="s">
        <v>90</v>
      </c>
      <c r="E539" s="6"/>
      <c r="F539" s="6"/>
      <c r="G539" s="6"/>
      <c r="H539" s="11">
        <v>10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20">
        <v>0</v>
      </c>
      <c r="P539" s="22"/>
      <c r="Q539" s="22">
        <f t="shared" si="8"/>
        <v>10</v>
      </c>
    </row>
    <row r="540" spans="2:17" ht="51" outlineLevel="3">
      <c r="B540" s="16" t="s">
        <v>98</v>
      </c>
      <c r="C540" s="6" t="s">
        <v>419</v>
      </c>
      <c r="D540" s="6" t="s">
        <v>90</v>
      </c>
      <c r="E540" s="6" t="s">
        <v>99</v>
      </c>
      <c r="F540" s="6"/>
      <c r="G540" s="6"/>
      <c r="H540" s="11">
        <v>10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20">
        <v>0</v>
      </c>
      <c r="P540" s="22"/>
      <c r="Q540" s="22">
        <f t="shared" si="8"/>
        <v>10</v>
      </c>
    </row>
    <row r="541" spans="2:17" ht="25.5" outlineLevel="4">
      <c r="B541" s="16" t="s">
        <v>100</v>
      </c>
      <c r="C541" s="6" t="s">
        <v>419</v>
      </c>
      <c r="D541" s="6" t="s">
        <v>90</v>
      </c>
      <c r="E541" s="6" t="s">
        <v>99</v>
      </c>
      <c r="F541" s="6" t="s">
        <v>101</v>
      </c>
      <c r="G541" s="6"/>
      <c r="H541" s="11">
        <v>10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20">
        <v>0</v>
      </c>
      <c r="P541" s="22"/>
      <c r="Q541" s="22">
        <f t="shared" si="8"/>
        <v>10</v>
      </c>
    </row>
    <row r="542" spans="2:17" ht="12.75" outlineLevel="2">
      <c r="B542" s="16" t="s">
        <v>19</v>
      </c>
      <c r="C542" s="6" t="s">
        <v>419</v>
      </c>
      <c r="D542" s="6" t="s">
        <v>20</v>
      </c>
      <c r="E542" s="6"/>
      <c r="F542" s="6"/>
      <c r="G542" s="6"/>
      <c r="H542" s="11">
        <v>1495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20">
        <v>0</v>
      </c>
      <c r="P542" s="22"/>
      <c r="Q542" s="22">
        <f t="shared" si="8"/>
        <v>1495</v>
      </c>
    </row>
    <row r="543" spans="2:17" ht="25.5" outlineLevel="3">
      <c r="B543" s="16" t="s">
        <v>113</v>
      </c>
      <c r="C543" s="6" t="s">
        <v>419</v>
      </c>
      <c r="D543" s="6" t="s">
        <v>20</v>
      </c>
      <c r="E543" s="6" t="s">
        <v>114</v>
      </c>
      <c r="F543" s="6"/>
      <c r="G543" s="6"/>
      <c r="H543" s="11">
        <v>1495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20">
        <v>0</v>
      </c>
      <c r="P543" s="22"/>
      <c r="Q543" s="22">
        <f t="shared" si="8"/>
        <v>1495</v>
      </c>
    </row>
    <row r="544" spans="2:17" ht="12.75" outlineLevel="4">
      <c r="B544" s="16" t="s">
        <v>23</v>
      </c>
      <c r="C544" s="6" t="s">
        <v>419</v>
      </c>
      <c r="D544" s="6" t="s">
        <v>20</v>
      </c>
      <c r="E544" s="6" t="s">
        <v>114</v>
      </c>
      <c r="F544" s="6" t="s">
        <v>24</v>
      </c>
      <c r="G544" s="6"/>
      <c r="H544" s="11">
        <v>1495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20">
        <v>0</v>
      </c>
      <c r="P544" s="22"/>
      <c r="Q544" s="22">
        <f t="shared" si="8"/>
        <v>1495</v>
      </c>
    </row>
    <row r="545" spans="2:17" ht="12.75" outlineLevel="2">
      <c r="B545" s="16" t="s">
        <v>179</v>
      </c>
      <c r="C545" s="6" t="s">
        <v>419</v>
      </c>
      <c r="D545" s="6" t="s">
        <v>180</v>
      </c>
      <c r="E545" s="6"/>
      <c r="F545" s="6"/>
      <c r="G545" s="6"/>
      <c r="H545" s="11">
        <v>232.0746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20">
        <v>0</v>
      </c>
      <c r="P545" s="22"/>
      <c r="Q545" s="22">
        <f t="shared" si="8"/>
        <v>232.0746</v>
      </c>
    </row>
    <row r="546" spans="2:17" ht="38.25" outlineLevel="3">
      <c r="B546" s="16" t="s">
        <v>181</v>
      </c>
      <c r="C546" s="6" t="s">
        <v>419</v>
      </c>
      <c r="D546" s="6" t="s">
        <v>180</v>
      </c>
      <c r="E546" s="6" t="s">
        <v>182</v>
      </c>
      <c r="F546" s="6"/>
      <c r="G546" s="6"/>
      <c r="H546" s="11">
        <v>232.0746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20">
        <v>0</v>
      </c>
      <c r="P546" s="22"/>
      <c r="Q546" s="22">
        <f t="shared" si="8"/>
        <v>232.0746</v>
      </c>
    </row>
    <row r="547" spans="2:17" ht="12.75" outlineLevel="4">
      <c r="B547" s="16" t="s">
        <v>183</v>
      </c>
      <c r="C547" s="6" t="s">
        <v>419</v>
      </c>
      <c r="D547" s="6" t="s">
        <v>180</v>
      </c>
      <c r="E547" s="6" t="s">
        <v>182</v>
      </c>
      <c r="F547" s="6" t="s">
        <v>184</v>
      </c>
      <c r="G547" s="6"/>
      <c r="H547" s="11">
        <v>232.0746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20">
        <v>0</v>
      </c>
      <c r="P547" s="22"/>
      <c r="Q547" s="22">
        <f t="shared" si="8"/>
        <v>232.0746</v>
      </c>
    </row>
    <row r="548" spans="2:18" ht="12.75">
      <c r="B548" s="17" t="s">
        <v>472</v>
      </c>
      <c r="C548" s="12" t="s">
        <v>473</v>
      </c>
      <c r="D548" s="12"/>
      <c r="E548" s="12"/>
      <c r="F548" s="12"/>
      <c r="G548" s="12"/>
      <c r="H548" s="7">
        <v>270202.8247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20">
        <v>0</v>
      </c>
      <c r="P548" s="14">
        <f>+P556+P568</f>
        <v>4818</v>
      </c>
      <c r="Q548" s="14">
        <f t="shared" si="8"/>
        <v>275020.8247</v>
      </c>
      <c r="R548" s="23"/>
    </row>
    <row r="549" spans="2:17" ht="12.75" outlineLevel="2">
      <c r="B549" s="16" t="s">
        <v>27</v>
      </c>
      <c r="C549" s="6" t="s">
        <v>473</v>
      </c>
      <c r="D549" s="6" t="s">
        <v>28</v>
      </c>
      <c r="E549" s="6"/>
      <c r="F549" s="6"/>
      <c r="G549" s="6"/>
      <c r="H549" s="11">
        <v>12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20">
        <v>0</v>
      </c>
      <c r="P549" s="22"/>
      <c r="Q549" s="22">
        <f t="shared" si="8"/>
        <v>12</v>
      </c>
    </row>
    <row r="550" spans="2:17" ht="38.25" outlineLevel="3">
      <c r="B550" s="16" t="s">
        <v>29</v>
      </c>
      <c r="C550" s="6" t="s">
        <v>473</v>
      </c>
      <c r="D550" s="6" t="s">
        <v>28</v>
      </c>
      <c r="E550" s="6" t="s">
        <v>30</v>
      </c>
      <c r="F550" s="6"/>
      <c r="G550" s="6"/>
      <c r="H550" s="11">
        <v>12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20">
        <v>0</v>
      </c>
      <c r="P550" s="22"/>
      <c r="Q550" s="22">
        <f t="shared" si="8"/>
        <v>12</v>
      </c>
    </row>
    <row r="551" spans="2:17" ht="12.75" outlineLevel="4">
      <c r="B551" s="16" t="s">
        <v>9</v>
      </c>
      <c r="C551" s="6" t="s">
        <v>473</v>
      </c>
      <c r="D551" s="6" t="s">
        <v>28</v>
      </c>
      <c r="E551" s="6" t="s">
        <v>30</v>
      </c>
      <c r="F551" s="6" t="s">
        <v>10</v>
      </c>
      <c r="G551" s="6"/>
      <c r="H551" s="11">
        <v>12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20">
        <v>0</v>
      </c>
      <c r="P551" s="22"/>
      <c r="Q551" s="22">
        <f t="shared" si="8"/>
        <v>12</v>
      </c>
    </row>
    <row r="552" spans="2:17" ht="12.75" outlineLevel="2">
      <c r="B552" s="16" t="s">
        <v>276</v>
      </c>
      <c r="C552" s="6" t="s">
        <v>473</v>
      </c>
      <c r="D552" s="6" t="s">
        <v>277</v>
      </c>
      <c r="E552" s="6"/>
      <c r="F552" s="6"/>
      <c r="G552" s="6"/>
      <c r="H552" s="11">
        <v>253391.2688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20">
        <v>0</v>
      </c>
      <c r="P552" s="22">
        <f>P555</f>
        <v>4652.9</v>
      </c>
      <c r="Q552" s="22">
        <f t="shared" si="8"/>
        <v>258044.16879999998</v>
      </c>
    </row>
    <row r="553" spans="2:17" ht="25.5" outlineLevel="3">
      <c r="B553" s="16" t="s">
        <v>474</v>
      </c>
      <c r="C553" s="6" t="s">
        <v>473</v>
      </c>
      <c r="D553" s="6" t="s">
        <v>277</v>
      </c>
      <c r="E553" s="6" t="s">
        <v>475</v>
      </c>
      <c r="F553" s="6"/>
      <c r="G553" s="6"/>
      <c r="H553" s="11">
        <v>1980.411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20">
        <v>0</v>
      </c>
      <c r="P553" s="22"/>
      <c r="Q553" s="22">
        <f t="shared" si="8"/>
        <v>1980.411</v>
      </c>
    </row>
    <row r="554" spans="2:17" ht="12.75" outlineLevel="4">
      <c r="B554" s="16" t="s">
        <v>49</v>
      </c>
      <c r="C554" s="6" t="s">
        <v>473</v>
      </c>
      <c r="D554" s="6" t="s">
        <v>277</v>
      </c>
      <c r="E554" s="6" t="s">
        <v>475</v>
      </c>
      <c r="F554" s="6" t="s">
        <v>50</v>
      </c>
      <c r="G554" s="6"/>
      <c r="H554" s="11">
        <v>1980.411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20">
        <v>0</v>
      </c>
      <c r="P554" s="22"/>
      <c r="Q554" s="22">
        <f t="shared" si="8"/>
        <v>1980.411</v>
      </c>
    </row>
    <row r="555" spans="2:17" ht="25.5" outlineLevel="3">
      <c r="B555" s="16" t="s">
        <v>476</v>
      </c>
      <c r="C555" s="6" t="s">
        <v>473</v>
      </c>
      <c r="D555" s="6" t="s">
        <v>277</v>
      </c>
      <c r="E555" s="6" t="s">
        <v>477</v>
      </c>
      <c r="F555" s="6"/>
      <c r="G555" s="6"/>
      <c r="H555" s="11">
        <v>249979.8978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20">
        <v>0</v>
      </c>
      <c r="P555" s="22">
        <v>4652.9</v>
      </c>
      <c r="Q555" s="22">
        <f t="shared" si="8"/>
        <v>254632.7978</v>
      </c>
    </row>
    <row r="556" spans="2:17" ht="12.75" outlineLevel="4">
      <c r="B556" s="16" t="s">
        <v>39</v>
      </c>
      <c r="C556" s="6" t="s">
        <v>473</v>
      </c>
      <c r="D556" s="6" t="s">
        <v>277</v>
      </c>
      <c r="E556" s="6" t="s">
        <v>477</v>
      </c>
      <c r="F556" s="6" t="s">
        <v>40</v>
      </c>
      <c r="G556" s="6"/>
      <c r="H556" s="11">
        <v>249979.8978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20">
        <v>0</v>
      </c>
      <c r="P556" s="22">
        <v>4652.9</v>
      </c>
      <c r="Q556" s="22">
        <f t="shared" si="8"/>
        <v>254632.7978</v>
      </c>
    </row>
    <row r="557" spans="2:17" ht="38.25" outlineLevel="3">
      <c r="B557" s="16" t="s">
        <v>478</v>
      </c>
      <c r="C557" s="6" t="s">
        <v>473</v>
      </c>
      <c r="D557" s="6" t="s">
        <v>277</v>
      </c>
      <c r="E557" s="6" t="s">
        <v>479</v>
      </c>
      <c r="F557" s="6"/>
      <c r="G557" s="6"/>
      <c r="H557" s="11">
        <v>1430.96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20">
        <v>0</v>
      </c>
      <c r="P557" s="22"/>
      <c r="Q557" s="22">
        <f t="shared" si="8"/>
        <v>1430.96</v>
      </c>
    </row>
    <row r="558" spans="2:17" ht="12.75" outlineLevel="4">
      <c r="B558" s="16" t="s">
        <v>39</v>
      </c>
      <c r="C558" s="6" t="s">
        <v>473</v>
      </c>
      <c r="D558" s="6" t="s">
        <v>277</v>
      </c>
      <c r="E558" s="6" t="s">
        <v>479</v>
      </c>
      <c r="F558" s="6" t="s">
        <v>40</v>
      </c>
      <c r="G558" s="6"/>
      <c r="H558" s="11">
        <v>1430.96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20">
        <v>0</v>
      </c>
      <c r="P558" s="22"/>
      <c r="Q558" s="22">
        <f t="shared" si="8"/>
        <v>1430.96</v>
      </c>
    </row>
    <row r="559" spans="2:17" ht="12.75" outlineLevel="2">
      <c r="B559" s="16" t="s">
        <v>35</v>
      </c>
      <c r="C559" s="6" t="s">
        <v>473</v>
      </c>
      <c r="D559" s="6" t="s">
        <v>36</v>
      </c>
      <c r="E559" s="6"/>
      <c r="F559" s="6"/>
      <c r="G559" s="6"/>
      <c r="H559" s="11">
        <v>255.528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20">
        <v>0</v>
      </c>
      <c r="P559" s="22"/>
      <c r="Q559" s="22">
        <f t="shared" si="8"/>
        <v>255.528</v>
      </c>
    </row>
    <row r="560" spans="2:17" ht="12.75" outlineLevel="3">
      <c r="B560" s="16" t="s">
        <v>37</v>
      </c>
      <c r="C560" s="6" t="s">
        <v>473</v>
      </c>
      <c r="D560" s="6" t="s">
        <v>36</v>
      </c>
      <c r="E560" s="6" t="s">
        <v>38</v>
      </c>
      <c r="F560" s="6"/>
      <c r="G560" s="6"/>
      <c r="H560" s="11">
        <v>113.568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20">
        <v>0</v>
      </c>
      <c r="P560" s="22"/>
      <c r="Q560" s="22">
        <f t="shared" si="8"/>
        <v>113.568</v>
      </c>
    </row>
    <row r="561" spans="2:17" ht="12.75" outlineLevel="4">
      <c r="B561" s="16" t="s">
        <v>39</v>
      </c>
      <c r="C561" s="6" t="s">
        <v>473</v>
      </c>
      <c r="D561" s="6" t="s">
        <v>36</v>
      </c>
      <c r="E561" s="6" t="s">
        <v>38</v>
      </c>
      <c r="F561" s="6" t="s">
        <v>40</v>
      </c>
      <c r="G561" s="6"/>
      <c r="H561" s="11">
        <v>113.568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20">
        <v>0</v>
      </c>
      <c r="P561" s="22"/>
      <c r="Q561" s="22">
        <f t="shared" si="8"/>
        <v>113.568</v>
      </c>
    </row>
    <row r="562" spans="2:17" ht="25.5" outlineLevel="3">
      <c r="B562" s="16" t="s">
        <v>41</v>
      </c>
      <c r="C562" s="6" t="s">
        <v>473</v>
      </c>
      <c r="D562" s="6" t="s">
        <v>36</v>
      </c>
      <c r="E562" s="6" t="s">
        <v>42</v>
      </c>
      <c r="F562" s="6"/>
      <c r="G562" s="6"/>
      <c r="H562" s="11">
        <v>141.96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20">
        <v>0</v>
      </c>
      <c r="P562" s="22"/>
      <c r="Q562" s="22">
        <f t="shared" si="8"/>
        <v>141.96</v>
      </c>
    </row>
    <row r="563" spans="2:17" ht="12.75" outlineLevel="4">
      <c r="B563" s="16" t="s">
        <v>39</v>
      </c>
      <c r="C563" s="6" t="s">
        <v>473</v>
      </c>
      <c r="D563" s="6" t="s">
        <v>36</v>
      </c>
      <c r="E563" s="6" t="s">
        <v>42</v>
      </c>
      <c r="F563" s="6" t="s">
        <v>40</v>
      </c>
      <c r="G563" s="6"/>
      <c r="H563" s="11">
        <v>141.96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20">
        <v>0</v>
      </c>
      <c r="P563" s="22"/>
      <c r="Q563" s="22">
        <f t="shared" si="8"/>
        <v>141.96</v>
      </c>
    </row>
    <row r="564" spans="2:17" ht="12.75" outlineLevel="2">
      <c r="B564" s="16" t="s">
        <v>282</v>
      </c>
      <c r="C564" s="6" t="s">
        <v>473</v>
      </c>
      <c r="D564" s="6" t="s">
        <v>283</v>
      </c>
      <c r="E564" s="6"/>
      <c r="F564" s="6"/>
      <c r="G564" s="6"/>
      <c r="H564" s="11">
        <v>7418.5279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20">
        <v>0</v>
      </c>
      <c r="P564" s="22">
        <v>165.1</v>
      </c>
      <c r="Q564" s="22">
        <f t="shared" si="8"/>
        <v>7583.6279</v>
      </c>
    </row>
    <row r="565" spans="2:17" ht="38.25" outlineLevel="3">
      <c r="B565" s="16" t="s">
        <v>478</v>
      </c>
      <c r="C565" s="6" t="s">
        <v>473</v>
      </c>
      <c r="D565" s="6" t="s">
        <v>283</v>
      </c>
      <c r="E565" s="6" t="s">
        <v>479</v>
      </c>
      <c r="F565" s="6"/>
      <c r="G565" s="6"/>
      <c r="H565" s="11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20">
        <v>0</v>
      </c>
      <c r="P565" s="22"/>
      <c r="Q565" s="22">
        <f t="shared" si="8"/>
        <v>0</v>
      </c>
    </row>
    <row r="566" spans="2:17" ht="12.75" outlineLevel="4">
      <c r="B566" s="16" t="s">
        <v>39</v>
      </c>
      <c r="C566" s="6" t="s">
        <v>473</v>
      </c>
      <c r="D566" s="6" t="s">
        <v>283</v>
      </c>
      <c r="E566" s="6" t="s">
        <v>479</v>
      </c>
      <c r="F566" s="6" t="s">
        <v>40</v>
      </c>
      <c r="G566" s="6"/>
      <c r="H566" s="11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20">
        <v>0</v>
      </c>
      <c r="P566" s="22"/>
      <c r="Q566" s="22">
        <f t="shared" si="8"/>
        <v>0</v>
      </c>
    </row>
    <row r="567" spans="2:17" ht="12.75" outlineLevel="3">
      <c r="B567" s="16" t="s">
        <v>91</v>
      </c>
      <c r="C567" s="6" t="s">
        <v>473</v>
      </c>
      <c r="D567" s="6" t="s">
        <v>283</v>
      </c>
      <c r="E567" s="6" t="s">
        <v>92</v>
      </c>
      <c r="F567" s="6"/>
      <c r="G567" s="6"/>
      <c r="H567" s="11">
        <v>7249.4879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20">
        <v>0</v>
      </c>
      <c r="P567" s="22">
        <v>165.1</v>
      </c>
      <c r="Q567" s="22">
        <f t="shared" si="8"/>
        <v>7414.5879</v>
      </c>
    </row>
    <row r="568" spans="2:17" ht="12.75" outlineLevel="4">
      <c r="B568" s="16" t="s">
        <v>39</v>
      </c>
      <c r="C568" s="6" t="s">
        <v>473</v>
      </c>
      <c r="D568" s="6" t="s">
        <v>283</v>
      </c>
      <c r="E568" s="6" t="s">
        <v>92</v>
      </c>
      <c r="F568" s="6" t="s">
        <v>40</v>
      </c>
      <c r="G568" s="6"/>
      <c r="H568" s="11">
        <v>7249.4879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20">
        <v>0</v>
      </c>
      <c r="P568" s="22">
        <v>165.1</v>
      </c>
      <c r="Q568" s="22">
        <f t="shared" si="8"/>
        <v>7414.5879</v>
      </c>
    </row>
    <row r="569" spans="2:17" ht="25.5" outlineLevel="3">
      <c r="B569" s="16" t="s">
        <v>163</v>
      </c>
      <c r="C569" s="6" t="s">
        <v>473</v>
      </c>
      <c r="D569" s="6" t="s">
        <v>283</v>
      </c>
      <c r="E569" s="6" t="s">
        <v>164</v>
      </c>
      <c r="F569" s="6"/>
      <c r="G569" s="6"/>
      <c r="H569" s="11">
        <v>69.04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20">
        <v>0</v>
      </c>
      <c r="P569" s="22"/>
      <c r="Q569" s="22">
        <f t="shared" si="8"/>
        <v>69.04</v>
      </c>
    </row>
    <row r="570" spans="2:17" ht="12.75" outlineLevel="4">
      <c r="B570" s="16" t="s">
        <v>39</v>
      </c>
      <c r="C570" s="6" t="s">
        <v>473</v>
      </c>
      <c r="D570" s="6" t="s">
        <v>283</v>
      </c>
      <c r="E570" s="6" t="s">
        <v>164</v>
      </c>
      <c r="F570" s="6" t="s">
        <v>40</v>
      </c>
      <c r="G570" s="6"/>
      <c r="H570" s="11">
        <v>69.04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20">
        <v>0</v>
      </c>
      <c r="P570" s="22"/>
      <c r="Q570" s="22">
        <f t="shared" si="8"/>
        <v>69.04</v>
      </c>
    </row>
    <row r="571" spans="2:17" ht="25.5" outlineLevel="3">
      <c r="B571" s="16" t="s">
        <v>480</v>
      </c>
      <c r="C571" s="6" t="s">
        <v>473</v>
      </c>
      <c r="D571" s="6" t="s">
        <v>283</v>
      </c>
      <c r="E571" s="6" t="s">
        <v>481</v>
      </c>
      <c r="F571" s="6"/>
      <c r="G571" s="6"/>
      <c r="H571" s="11">
        <v>50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20">
        <v>0</v>
      </c>
      <c r="P571" s="22"/>
      <c r="Q571" s="22">
        <f t="shared" si="8"/>
        <v>50</v>
      </c>
    </row>
    <row r="572" spans="2:17" ht="12.75" outlineLevel="4">
      <c r="B572" s="16" t="s">
        <v>450</v>
      </c>
      <c r="C572" s="6" t="s">
        <v>473</v>
      </c>
      <c r="D572" s="6" t="s">
        <v>283</v>
      </c>
      <c r="E572" s="6" t="s">
        <v>481</v>
      </c>
      <c r="F572" s="6" t="s">
        <v>451</v>
      </c>
      <c r="G572" s="6"/>
      <c r="H572" s="11">
        <v>50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20">
        <v>0</v>
      </c>
      <c r="P572" s="22"/>
      <c r="Q572" s="22">
        <f t="shared" si="8"/>
        <v>50</v>
      </c>
    </row>
    <row r="573" spans="2:17" ht="25.5" outlineLevel="3">
      <c r="B573" s="16" t="s">
        <v>482</v>
      </c>
      <c r="C573" s="6" t="s">
        <v>473</v>
      </c>
      <c r="D573" s="6" t="s">
        <v>283</v>
      </c>
      <c r="E573" s="6" t="s">
        <v>483</v>
      </c>
      <c r="F573" s="6"/>
      <c r="G573" s="6"/>
      <c r="H573" s="11">
        <v>50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20">
        <v>0</v>
      </c>
      <c r="P573" s="22"/>
      <c r="Q573" s="22">
        <f t="shared" si="8"/>
        <v>50</v>
      </c>
    </row>
    <row r="574" spans="2:17" ht="12.75" outlineLevel="4">
      <c r="B574" s="16" t="s">
        <v>450</v>
      </c>
      <c r="C574" s="6" t="s">
        <v>473</v>
      </c>
      <c r="D574" s="6" t="s">
        <v>283</v>
      </c>
      <c r="E574" s="6" t="s">
        <v>483</v>
      </c>
      <c r="F574" s="6" t="s">
        <v>451</v>
      </c>
      <c r="G574" s="6"/>
      <c r="H574" s="11">
        <v>50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20">
        <v>0</v>
      </c>
      <c r="P574" s="22"/>
      <c r="Q574" s="22">
        <f t="shared" si="8"/>
        <v>50</v>
      </c>
    </row>
    <row r="575" spans="2:17" ht="12.75" outlineLevel="2">
      <c r="B575" s="16" t="s">
        <v>318</v>
      </c>
      <c r="C575" s="6" t="s">
        <v>473</v>
      </c>
      <c r="D575" s="6" t="s">
        <v>319</v>
      </c>
      <c r="E575" s="6"/>
      <c r="F575" s="6"/>
      <c r="G575" s="6"/>
      <c r="H575" s="11">
        <v>9125.5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20">
        <v>0</v>
      </c>
      <c r="P575" s="22"/>
      <c r="Q575" s="22">
        <f t="shared" si="8"/>
        <v>9125.5</v>
      </c>
    </row>
    <row r="576" spans="2:17" ht="54" customHeight="1" outlineLevel="3">
      <c r="B576" s="16" t="s">
        <v>484</v>
      </c>
      <c r="C576" s="6" t="s">
        <v>473</v>
      </c>
      <c r="D576" s="6" t="s">
        <v>319</v>
      </c>
      <c r="E576" s="6" t="s">
        <v>485</v>
      </c>
      <c r="F576" s="6"/>
      <c r="G576" s="6"/>
      <c r="H576" s="11">
        <v>9125.5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20">
        <v>0</v>
      </c>
      <c r="P576" s="22"/>
      <c r="Q576" s="22">
        <f t="shared" si="8"/>
        <v>9125.5</v>
      </c>
    </row>
    <row r="577" spans="2:17" ht="12.75" outlineLevel="4">
      <c r="B577" s="16" t="s">
        <v>23</v>
      </c>
      <c r="C577" s="6" t="s">
        <v>473</v>
      </c>
      <c r="D577" s="6" t="s">
        <v>319</v>
      </c>
      <c r="E577" s="6" t="s">
        <v>485</v>
      </c>
      <c r="F577" s="6" t="s">
        <v>24</v>
      </c>
      <c r="G577" s="6"/>
      <c r="H577" s="11">
        <v>9125.5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20">
        <v>0</v>
      </c>
      <c r="P577" s="22"/>
      <c r="Q577" s="22">
        <f t="shared" si="8"/>
        <v>9125.5</v>
      </c>
    </row>
    <row r="578" spans="2:18" ht="25.5">
      <c r="B578" s="17" t="s">
        <v>486</v>
      </c>
      <c r="C578" s="12" t="s">
        <v>487</v>
      </c>
      <c r="D578" s="12"/>
      <c r="E578" s="12"/>
      <c r="F578" s="12"/>
      <c r="G578" s="12"/>
      <c r="H578" s="7">
        <v>13212.5462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20">
        <v>0</v>
      </c>
      <c r="P578" s="14">
        <f>+P581</f>
        <v>35</v>
      </c>
      <c r="Q578" s="14">
        <f t="shared" si="8"/>
        <v>13247.5462</v>
      </c>
      <c r="R578" s="23"/>
    </row>
    <row r="579" spans="2:17" ht="12.75" outlineLevel="2">
      <c r="B579" s="16" t="s">
        <v>125</v>
      </c>
      <c r="C579" s="6" t="s">
        <v>487</v>
      </c>
      <c r="D579" s="6" t="s">
        <v>126</v>
      </c>
      <c r="E579" s="6"/>
      <c r="F579" s="6"/>
      <c r="G579" s="6"/>
      <c r="H579" s="11">
        <v>13108.5772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20">
        <v>0</v>
      </c>
      <c r="P579" s="22">
        <v>35</v>
      </c>
      <c r="Q579" s="22">
        <f t="shared" si="8"/>
        <v>13143.5772</v>
      </c>
    </row>
    <row r="580" spans="2:17" ht="12.75" outlineLevel="3">
      <c r="B580" s="16" t="s">
        <v>422</v>
      </c>
      <c r="C580" s="6" t="s">
        <v>487</v>
      </c>
      <c r="D580" s="6" t="s">
        <v>126</v>
      </c>
      <c r="E580" s="6" t="s">
        <v>423</v>
      </c>
      <c r="F580" s="6"/>
      <c r="G580" s="6"/>
      <c r="H580" s="11">
        <v>1071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20">
        <v>0</v>
      </c>
      <c r="P580" s="22">
        <v>35</v>
      </c>
      <c r="Q580" s="22">
        <f t="shared" si="8"/>
        <v>1106</v>
      </c>
    </row>
    <row r="581" spans="2:17" ht="12.75" outlineLevel="4">
      <c r="B581" s="16" t="s">
        <v>39</v>
      </c>
      <c r="C581" s="6" t="s">
        <v>487</v>
      </c>
      <c r="D581" s="6" t="s">
        <v>126</v>
      </c>
      <c r="E581" s="6" t="s">
        <v>423</v>
      </c>
      <c r="F581" s="6" t="s">
        <v>40</v>
      </c>
      <c r="G581" s="6"/>
      <c r="H581" s="11">
        <v>1071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20">
        <v>0</v>
      </c>
      <c r="P581" s="22">
        <v>35</v>
      </c>
      <c r="Q581" s="22">
        <f t="shared" si="8"/>
        <v>1106</v>
      </c>
    </row>
    <row r="582" spans="2:17" ht="25.5" outlineLevel="3">
      <c r="B582" s="16" t="s">
        <v>424</v>
      </c>
      <c r="C582" s="6" t="s">
        <v>487</v>
      </c>
      <c r="D582" s="6" t="s">
        <v>126</v>
      </c>
      <c r="E582" s="6" t="s">
        <v>425</v>
      </c>
      <c r="F582" s="6"/>
      <c r="G582" s="6"/>
      <c r="H582" s="11">
        <v>150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20">
        <v>0</v>
      </c>
      <c r="P582" s="22"/>
      <c r="Q582" s="22">
        <f t="shared" si="8"/>
        <v>150</v>
      </c>
    </row>
    <row r="583" spans="2:17" ht="12.75" outlineLevel="4">
      <c r="B583" s="16" t="s">
        <v>39</v>
      </c>
      <c r="C583" s="6" t="s">
        <v>487</v>
      </c>
      <c r="D583" s="6" t="s">
        <v>126</v>
      </c>
      <c r="E583" s="6" t="s">
        <v>425</v>
      </c>
      <c r="F583" s="6" t="s">
        <v>40</v>
      </c>
      <c r="G583" s="6"/>
      <c r="H583" s="11">
        <v>150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20">
        <v>0</v>
      </c>
      <c r="P583" s="22"/>
      <c r="Q583" s="22">
        <f t="shared" si="8"/>
        <v>150</v>
      </c>
    </row>
    <row r="584" spans="2:17" ht="12.75" outlineLevel="3">
      <c r="B584" s="16" t="s">
        <v>434</v>
      </c>
      <c r="C584" s="6" t="s">
        <v>487</v>
      </c>
      <c r="D584" s="6" t="s">
        <v>126</v>
      </c>
      <c r="E584" s="6" t="s">
        <v>435</v>
      </c>
      <c r="F584" s="6"/>
      <c r="G584" s="6"/>
      <c r="H584" s="11">
        <v>49.1772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20">
        <v>0</v>
      </c>
      <c r="P584" s="22"/>
      <c r="Q584" s="22">
        <f aca="true" t="shared" si="9" ref="Q584:Q617">+H584+P584</f>
        <v>49.1772</v>
      </c>
    </row>
    <row r="585" spans="2:17" ht="12.75" outlineLevel="4">
      <c r="B585" s="16" t="s">
        <v>39</v>
      </c>
      <c r="C585" s="6" t="s">
        <v>487</v>
      </c>
      <c r="D585" s="6" t="s">
        <v>126</v>
      </c>
      <c r="E585" s="6" t="s">
        <v>435</v>
      </c>
      <c r="F585" s="6" t="s">
        <v>40</v>
      </c>
      <c r="G585" s="6"/>
      <c r="H585" s="11">
        <v>49.1772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20">
        <v>0</v>
      </c>
      <c r="P585" s="22"/>
      <c r="Q585" s="22">
        <f t="shared" si="9"/>
        <v>49.1772</v>
      </c>
    </row>
    <row r="586" spans="2:17" ht="63.75" outlineLevel="3">
      <c r="B586" s="16" t="s">
        <v>436</v>
      </c>
      <c r="C586" s="6" t="s">
        <v>487</v>
      </c>
      <c r="D586" s="6" t="s">
        <v>126</v>
      </c>
      <c r="E586" s="6" t="s">
        <v>437</v>
      </c>
      <c r="F586" s="6"/>
      <c r="G586" s="6"/>
      <c r="H586" s="11">
        <v>11838.4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20">
        <v>0</v>
      </c>
      <c r="P586" s="22"/>
      <c r="Q586" s="22">
        <f t="shared" si="9"/>
        <v>11838.4</v>
      </c>
    </row>
    <row r="587" spans="2:17" ht="12.75" outlineLevel="4">
      <c r="B587" s="16" t="s">
        <v>39</v>
      </c>
      <c r="C587" s="6" t="s">
        <v>487</v>
      </c>
      <c r="D587" s="6" t="s">
        <v>126</v>
      </c>
      <c r="E587" s="6" t="s">
        <v>437</v>
      </c>
      <c r="F587" s="6" t="s">
        <v>40</v>
      </c>
      <c r="G587" s="6"/>
      <c r="H587" s="11">
        <v>11838.4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20">
        <v>0</v>
      </c>
      <c r="P587" s="22"/>
      <c r="Q587" s="22">
        <f t="shared" si="9"/>
        <v>11838.4</v>
      </c>
    </row>
    <row r="588" spans="2:17" ht="12.75" outlineLevel="2">
      <c r="B588" s="16" t="s">
        <v>282</v>
      </c>
      <c r="C588" s="6" t="s">
        <v>487</v>
      </c>
      <c r="D588" s="6" t="s">
        <v>283</v>
      </c>
      <c r="E588" s="6"/>
      <c r="F588" s="6"/>
      <c r="G588" s="6"/>
      <c r="H588" s="11">
        <v>73.969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20">
        <v>0</v>
      </c>
      <c r="P588" s="22"/>
      <c r="Q588" s="22">
        <f t="shared" si="9"/>
        <v>73.969</v>
      </c>
    </row>
    <row r="589" spans="2:17" ht="25.5" outlineLevel="3">
      <c r="B589" s="16" t="s">
        <v>452</v>
      </c>
      <c r="C589" s="6" t="s">
        <v>487</v>
      </c>
      <c r="D589" s="6" t="s">
        <v>283</v>
      </c>
      <c r="E589" s="6" t="s">
        <v>453</v>
      </c>
      <c r="F589" s="6"/>
      <c r="G589" s="6"/>
      <c r="H589" s="11">
        <v>11.352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20">
        <v>0</v>
      </c>
      <c r="P589" s="22"/>
      <c r="Q589" s="22">
        <f t="shared" si="9"/>
        <v>11.352</v>
      </c>
    </row>
    <row r="590" spans="2:17" ht="12.75" outlineLevel="4">
      <c r="B590" s="16" t="s">
        <v>450</v>
      </c>
      <c r="C590" s="6" t="s">
        <v>487</v>
      </c>
      <c r="D590" s="6" t="s">
        <v>283</v>
      </c>
      <c r="E590" s="6" t="s">
        <v>453</v>
      </c>
      <c r="F590" s="6" t="s">
        <v>451</v>
      </c>
      <c r="G590" s="6"/>
      <c r="H590" s="11">
        <v>11.352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20">
        <v>0</v>
      </c>
      <c r="P590" s="22"/>
      <c r="Q590" s="22">
        <f t="shared" si="9"/>
        <v>11.352</v>
      </c>
    </row>
    <row r="591" spans="2:17" ht="25.5" outlineLevel="3">
      <c r="B591" s="16" t="s">
        <v>454</v>
      </c>
      <c r="C591" s="6" t="s">
        <v>487</v>
      </c>
      <c r="D591" s="6" t="s">
        <v>283</v>
      </c>
      <c r="E591" s="6" t="s">
        <v>455</v>
      </c>
      <c r="F591" s="6"/>
      <c r="G591" s="6"/>
      <c r="H591" s="11">
        <v>12.9393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20">
        <v>0</v>
      </c>
      <c r="P591" s="22"/>
      <c r="Q591" s="22">
        <f t="shared" si="9"/>
        <v>12.9393</v>
      </c>
    </row>
    <row r="592" spans="2:17" ht="12.75" outlineLevel="4">
      <c r="B592" s="16" t="s">
        <v>450</v>
      </c>
      <c r="C592" s="6" t="s">
        <v>487</v>
      </c>
      <c r="D592" s="6" t="s">
        <v>283</v>
      </c>
      <c r="E592" s="6" t="s">
        <v>455</v>
      </c>
      <c r="F592" s="6" t="s">
        <v>451</v>
      </c>
      <c r="G592" s="6"/>
      <c r="H592" s="11">
        <v>12.9393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20">
        <v>0</v>
      </c>
      <c r="P592" s="22"/>
      <c r="Q592" s="22">
        <f t="shared" si="9"/>
        <v>12.9393</v>
      </c>
    </row>
    <row r="593" spans="2:17" ht="25.5" outlineLevel="3">
      <c r="B593" s="16" t="s">
        <v>456</v>
      </c>
      <c r="C593" s="6" t="s">
        <v>487</v>
      </c>
      <c r="D593" s="6" t="s">
        <v>283</v>
      </c>
      <c r="E593" s="6" t="s">
        <v>457</v>
      </c>
      <c r="F593" s="6"/>
      <c r="G593" s="6"/>
      <c r="H593" s="11">
        <v>12.5416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20">
        <v>0</v>
      </c>
      <c r="P593" s="22"/>
      <c r="Q593" s="22">
        <f t="shared" si="9"/>
        <v>12.5416</v>
      </c>
    </row>
    <row r="594" spans="2:17" ht="12.75" outlineLevel="4">
      <c r="B594" s="16" t="s">
        <v>450</v>
      </c>
      <c r="C594" s="6" t="s">
        <v>487</v>
      </c>
      <c r="D594" s="6" t="s">
        <v>283</v>
      </c>
      <c r="E594" s="6" t="s">
        <v>457</v>
      </c>
      <c r="F594" s="6" t="s">
        <v>451</v>
      </c>
      <c r="G594" s="6"/>
      <c r="H594" s="11">
        <v>12.5416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20">
        <v>0</v>
      </c>
      <c r="P594" s="22"/>
      <c r="Q594" s="22">
        <f t="shared" si="9"/>
        <v>12.5416</v>
      </c>
    </row>
    <row r="595" spans="2:17" ht="25.5" outlineLevel="3">
      <c r="B595" s="16" t="s">
        <v>458</v>
      </c>
      <c r="C595" s="6" t="s">
        <v>487</v>
      </c>
      <c r="D595" s="6" t="s">
        <v>283</v>
      </c>
      <c r="E595" s="6" t="s">
        <v>459</v>
      </c>
      <c r="F595" s="6"/>
      <c r="G595" s="6"/>
      <c r="H595" s="11">
        <v>11.7671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20">
        <v>0</v>
      </c>
      <c r="P595" s="22"/>
      <c r="Q595" s="22">
        <f t="shared" si="9"/>
        <v>11.7671</v>
      </c>
    </row>
    <row r="596" spans="2:17" ht="12.75" outlineLevel="4">
      <c r="B596" s="16" t="s">
        <v>450</v>
      </c>
      <c r="C596" s="6" t="s">
        <v>487</v>
      </c>
      <c r="D596" s="6" t="s">
        <v>283</v>
      </c>
      <c r="E596" s="6" t="s">
        <v>459</v>
      </c>
      <c r="F596" s="6" t="s">
        <v>451</v>
      </c>
      <c r="G596" s="6"/>
      <c r="H596" s="11">
        <v>11.7671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20">
        <v>0</v>
      </c>
      <c r="P596" s="22"/>
      <c r="Q596" s="22">
        <f t="shared" si="9"/>
        <v>11.7671</v>
      </c>
    </row>
    <row r="597" spans="2:17" ht="25.5" outlineLevel="3">
      <c r="B597" s="16" t="s">
        <v>460</v>
      </c>
      <c r="C597" s="6" t="s">
        <v>487</v>
      </c>
      <c r="D597" s="6" t="s">
        <v>283</v>
      </c>
      <c r="E597" s="6" t="s">
        <v>461</v>
      </c>
      <c r="F597" s="6"/>
      <c r="G597" s="6"/>
      <c r="H597" s="11">
        <v>23.206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20">
        <v>0</v>
      </c>
      <c r="P597" s="22"/>
      <c r="Q597" s="22">
        <f t="shared" si="9"/>
        <v>23.206</v>
      </c>
    </row>
    <row r="598" spans="2:17" ht="12.75" outlineLevel="4">
      <c r="B598" s="16" t="s">
        <v>450</v>
      </c>
      <c r="C598" s="6" t="s">
        <v>487</v>
      </c>
      <c r="D598" s="6" t="s">
        <v>283</v>
      </c>
      <c r="E598" s="6" t="s">
        <v>461</v>
      </c>
      <c r="F598" s="6" t="s">
        <v>451</v>
      </c>
      <c r="G598" s="6"/>
      <c r="H598" s="11">
        <v>23.206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20">
        <v>0</v>
      </c>
      <c r="P598" s="22"/>
      <c r="Q598" s="22">
        <f t="shared" si="9"/>
        <v>23.206</v>
      </c>
    </row>
    <row r="599" spans="2:17" ht="25.5" outlineLevel="3">
      <c r="B599" s="16" t="s">
        <v>462</v>
      </c>
      <c r="C599" s="6" t="s">
        <v>487</v>
      </c>
      <c r="D599" s="6" t="s">
        <v>283</v>
      </c>
      <c r="E599" s="6" t="s">
        <v>463</v>
      </c>
      <c r="F599" s="6"/>
      <c r="G599" s="6"/>
      <c r="H599" s="11">
        <v>2.163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20">
        <v>0</v>
      </c>
      <c r="P599" s="22"/>
      <c r="Q599" s="22">
        <f t="shared" si="9"/>
        <v>2.163</v>
      </c>
    </row>
    <row r="600" spans="2:17" ht="12.75" outlineLevel="4">
      <c r="B600" s="16" t="s">
        <v>450</v>
      </c>
      <c r="C600" s="6" t="s">
        <v>487</v>
      </c>
      <c r="D600" s="6" t="s">
        <v>283</v>
      </c>
      <c r="E600" s="6" t="s">
        <v>463</v>
      </c>
      <c r="F600" s="6" t="s">
        <v>451</v>
      </c>
      <c r="G600" s="6"/>
      <c r="H600" s="11">
        <v>2.163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20">
        <v>0</v>
      </c>
      <c r="P600" s="22"/>
      <c r="Q600" s="22">
        <f t="shared" si="9"/>
        <v>2.163</v>
      </c>
    </row>
    <row r="601" spans="2:17" ht="12.75" outlineLevel="2">
      <c r="B601" s="16" t="s">
        <v>19</v>
      </c>
      <c r="C601" s="6" t="s">
        <v>487</v>
      </c>
      <c r="D601" s="6" t="s">
        <v>20</v>
      </c>
      <c r="E601" s="6"/>
      <c r="F601" s="6"/>
      <c r="G601" s="6"/>
      <c r="H601" s="11">
        <v>30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20">
        <v>0</v>
      </c>
      <c r="P601" s="22"/>
      <c r="Q601" s="22">
        <f t="shared" si="9"/>
        <v>30</v>
      </c>
    </row>
    <row r="602" spans="2:17" ht="25.5" outlineLevel="3">
      <c r="B602" s="16" t="s">
        <v>113</v>
      </c>
      <c r="C602" s="6" t="s">
        <v>487</v>
      </c>
      <c r="D602" s="6" t="s">
        <v>20</v>
      </c>
      <c r="E602" s="6" t="s">
        <v>114</v>
      </c>
      <c r="F602" s="6"/>
      <c r="G602" s="6"/>
      <c r="H602" s="11">
        <v>30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20">
        <v>0</v>
      </c>
      <c r="P602" s="22"/>
      <c r="Q602" s="22">
        <f t="shared" si="9"/>
        <v>30</v>
      </c>
    </row>
    <row r="603" spans="2:17" ht="12.75" outlineLevel="4">
      <c r="B603" s="16" t="s">
        <v>23</v>
      </c>
      <c r="C603" s="6" t="s">
        <v>487</v>
      </c>
      <c r="D603" s="6" t="s">
        <v>20</v>
      </c>
      <c r="E603" s="6" t="s">
        <v>114</v>
      </c>
      <c r="F603" s="6" t="s">
        <v>24</v>
      </c>
      <c r="G603" s="6"/>
      <c r="H603" s="11">
        <v>30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20">
        <v>0</v>
      </c>
      <c r="P603" s="22"/>
      <c r="Q603" s="22">
        <f t="shared" si="9"/>
        <v>30</v>
      </c>
    </row>
    <row r="604" spans="2:18" ht="12.75">
      <c r="B604" s="17" t="s">
        <v>488</v>
      </c>
      <c r="C604" s="12" t="s">
        <v>489</v>
      </c>
      <c r="D604" s="12"/>
      <c r="E604" s="12"/>
      <c r="F604" s="12"/>
      <c r="G604" s="12"/>
      <c r="H604" s="7">
        <v>16241.4108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20">
        <v>0</v>
      </c>
      <c r="P604" s="14">
        <f>+P615</f>
        <v>2594.53</v>
      </c>
      <c r="Q604" s="14">
        <f t="shared" si="9"/>
        <v>18835.9408</v>
      </c>
      <c r="R604" s="23"/>
    </row>
    <row r="605" spans="2:17" ht="25.5" outlineLevel="2">
      <c r="B605" s="16" t="s">
        <v>490</v>
      </c>
      <c r="C605" s="6" t="s">
        <v>489</v>
      </c>
      <c r="D605" s="6" t="s">
        <v>491</v>
      </c>
      <c r="E605" s="6"/>
      <c r="F605" s="6"/>
      <c r="G605" s="6"/>
      <c r="H605" s="11">
        <v>5611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20">
        <v>0</v>
      </c>
      <c r="P605" s="22"/>
      <c r="Q605" s="22">
        <f t="shared" si="9"/>
        <v>5611</v>
      </c>
    </row>
    <row r="606" spans="2:17" ht="12.75" outlineLevel="3">
      <c r="B606" s="16" t="s">
        <v>13</v>
      </c>
      <c r="C606" s="6" t="s">
        <v>489</v>
      </c>
      <c r="D606" s="6" t="s">
        <v>491</v>
      </c>
      <c r="E606" s="6" t="s">
        <v>14</v>
      </c>
      <c r="F606" s="6"/>
      <c r="G606" s="6"/>
      <c r="H606" s="11">
        <v>5573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20">
        <v>0</v>
      </c>
      <c r="P606" s="22"/>
      <c r="Q606" s="22">
        <f t="shared" si="9"/>
        <v>5573</v>
      </c>
    </row>
    <row r="607" spans="2:17" ht="12.75" outlineLevel="4">
      <c r="B607" s="16" t="s">
        <v>9</v>
      </c>
      <c r="C607" s="6" t="s">
        <v>489</v>
      </c>
      <c r="D607" s="6" t="s">
        <v>491</v>
      </c>
      <c r="E607" s="6" t="s">
        <v>14</v>
      </c>
      <c r="F607" s="6" t="s">
        <v>10</v>
      </c>
      <c r="G607" s="6"/>
      <c r="H607" s="11">
        <v>5573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20">
        <v>0</v>
      </c>
      <c r="P607" s="22"/>
      <c r="Q607" s="22">
        <f t="shared" si="9"/>
        <v>5573</v>
      </c>
    </row>
    <row r="608" spans="2:17" ht="51" outlineLevel="3">
      <c r="B608" s="16" t="s">
        <v>492</v>
      </c>
      <c r="C608" s="6" t="s">
        <v>489</v>
      </c>
      <c r="D608" s="6" t="s">
        <v>491</v>
      </c>
      <c r="E608" s="6" t="s">
        <v>493</v>
      </c>
      <c r="F608" s="6"/>
      <c r="G608" s="6"/>
      <c r="H608" s="11">
        <v>38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20">
        <v>0</v>
      </c>
      <c r="P608" s="22"/>
      <c r="Q608" s="22">
        <f t="shared" si="9"/>
        <v>38</v>
      </c>
    </row>
    <row r="609" spans="2:17" ht="12.75" outlineLevel="4">
      <c r="B609" s="16" t="s">
        <v>9</v>
      </c>
      <c r="C609" s="6" t="s">
        <v>489</v>
      </c>
      <c r="D609" s="6" t="s">
        <v>491</v>
      </c>
      <c r="E609" s="6" t="s">
        <v>493</v>
      </c>
      <c r="F609" s="6" t="s">
        <v>10</v>
      </c>
      <c r="G609" s="6"/>
      <c r="H609" s="11">
        <v>38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20">
        <v>0</v>
      </c>
      <c r="P609" s="22"/>
      <c r="Q609" s="22">
        <f t="shared" si="9"/>
        <v>38</v>
      </c>
    </row>
    <row r="610" spans="2:17" ht="12.75" outlineLevel="2">
      <c r="B610" s="16" t="s">
        <v>121</v>
      </c>
      <c r="C610" s="6" t="s">
        <v>489</v>
      </c>
      <c r="D610" s="6" t="s">
        <v>122</v>
      </c>
      <c r="E610" s="6"/>
      <c r="F610" s="6"/>
      <c r="G610" s="6"/>
      <c r="H610" s="11">
        <v>130.4108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20">
        <v>0</v>
      </c>
      <c r="P610" s="22"/>
      <c r="Q610" s="22">
        <f t="shared" si="9"/>
        <v>130.4108</v>
      </c>
    </row>
    <row r="611" spans="2:17" ht="38.25" outlineLevel="3">
      <c r="B611" s="16" t="s">
        <v>123</v>
      </c>
      <c r="C611" s="6" t="s">
        <v>489</v>
      </c>
      <c r="D611" s="6" t="s">
        <v>122</v>
      </c>
      <c r="E611" s="6" t="s">
        <v>124</v>
      </c>
      <c r="F611" s="6"/>
      <c r="G611" s="6"/>
      <c r="H611" s="11">
        <v>130.4108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20">
        <v>0</v>
      </c>
      <c r="P611" s="22"/>
      <c r="Q611" s="22">
        <f t="shared" si="9"/>
        <v>130.4108</v>
      </c>
    </row>
    <row r="612" spans="2:17" ht="12.75" outlineLevel="4">
      <c r="B612" s="16" t="s">
        <v>39</v>
      </c>
      <c r="C612" s="6" t="s">
        <v>489</v>
      </c>
      <c r="D612" s="6" t="s">
        <v>122</v>
      </c>
      <c r="E612" s="6" t="s">
        <v>124</v>
      </c>
      <c r="F612" s="6" t="s">
        <v>40</v>
      </c>
      <c r="G612" s="6"/>
      <c r="H612" s="11">
        <v>130.4108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20">
        <v>0</v>
      </c>
      <c r="P612" s="22"/>
      <c r="Q612" s="22">
        <f t="shared" si="9"/>
        <v>130.4108</v>
      </c>
    </row>
    <row r="613" spans="2:17" ht="12.75" customHeight="1" outlineLevel="2">
      <c r="B613" s="16" t="s">
        <v>498</v>
      </c>
      <c r="C613" s="6" t="s">
        <v>489</v>
      </c>
      <c r="D613" s="6" t="s">
        <v>499</v>
      </c>
      <c r="E613" s="6"/>
      <c r="F613" s="6"/>
      <c r="G613" s="6"/>
      <c r="H613" s="11">
        <v>10500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20">
        <v>0</v>
      </c>
      <c r="P613" s="22">
        <v>2594.53</v>
      </c>
      <c r="Q613" s="22">
        <f t="shared" si="9"/>
        <v>13094.53</v>
      </c>
    </row>
    <row r="614" spans="2:17" ht="14.25" customHeight="1" outlineLevel="3">
      <c r="B614" s="16" t="s">
        <v>494</v>
      </c>
      <c r="C614" s="6" t="s">
        <v>489</v>
      </c>
      <c r="D614" s="6" t="s">
        <v>499</v>
      </c>
      <c r="E614" s="6" t="s">
        <v>495</v>
      </c>
      <c r="F614" s="6"/>
      <c r="G614" s="6"/>
      <c r="H614" s="11">
        <v>10500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20">
        <v>0</v>
      </c>
      <c r="P614" s="22">
        <v>2594.53</v>
      </c>
      <c r="Q614" s="22">
        <f t="shared" si="9"/>
        <v>13094.53</v>
      </c>
    </row>
    <row r="615" spans="2:17" ht="12.75" outlineLevel="4">
      <c r="B615" s="10" t="s">
        <v>496</v>
      </c>
      <c r="C615" s="6" t="s">
        <v>489</v>
      </c>
      <c r="D615" s="6" t="s">
        <v>499</v>
      </c>
      <c r="E615" s="6" t="s">
        <v>495</v>
      </c>
      <c r="F615" s="6" t="s">
        <v>497</v>
      </c>
      <c r="G615" s="6"/>
      <c r="H615" s="11">
        <v>10500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20">
        <v>0</v>
      </c>
      <c r="P615" s="22">
        <v>2594.53</v>
      </c>
      <c r="Q615" s="22">
        <f t="shared" si="9"/>
        <v>13094.53</v>
      </c>
    </row>
    <row r="616" spans="2:17" ht="12.75">
      <c r="B616" s="30" t="s">
        <v>507</v>
      </c>
      <c r="C616" s="31"/>
      <c r="D616" s="31"/>
      <c r="E616" s="31"/>
      <c r="F616" s="31"/>
      <c r="G616" s="32"/>
      <c r="H616" s="7">
        <f>1284552.49+25000</f>
        <v>1309552.49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14">
        <f>+P7+P20+P109+P176+P363+P446+P454+P548+P578+P604</f>
        <v>34894.530000000006</v>
      </c>
      <c r="Q616" s="14">
        <f t="shared" si="9"/>
        <v>1344447.02</v>
      </c>
    </row>
    <row r="617" spans="2:17" ht="12.75">
      <c r="B617" s="25" t="s">
        <v>508</v>
      </c>
      <c r="C617" s="25"/>
      <c r="D617" s="25"/>
      <c r="E617" s="25"/>
      <c r="F617" s="25"/>
      <c r="G617" s="13"/>
      <c r="H617" s="14">
        <v>137691.84</v>
      </c>
      <c r="I617" s="5"/>
      <c r="J617" s="5"/>
      <c r="K617" s="5"/>
      <c r="L617" s="5"/>
      <c r="M617" s="5"/>
      <c r="N617" s="5"/>
      <c r="O617" s="5"/>
      <c r="P617" s="14"/>
      <c r="Q617" s="14">
        <f t="shared" si="9"/>
        <v>137691.84</v>
      </c>
    </row>
    <row r="618" spans="2:17" ht="12.75">
      <c r="B618" s="26" t="s">
        <v>509</v>
      </c>
      <c r="C618" s="27"/>
      <c r="D618" s="27"/>
      <c r="E618" s="27"/>
      <c r="F618" s="28"/>
      <c r="G618" s="13"/>
      <c r="H618" s="14">
        <f>+H616+H617</f>
        <v>1447244.33</v>
      </c>
      <c r="I618" s="5"/>
      <c r="J618" s="5"/>
      <c r="K618" s="5"/>
      <c r="L618" s="5"/>
      <c r="M618" s="5"/>
      <c r="N618" s="5"/>
      <c r="O618" s="5"/>
      <c r="P618" s="14"/>
      <c r="Q618" s="14">
        <f>+Q616+Q617</f>
        <v>1482138.86</v>
      </c>
    </row>
  </sheetData>
  <mergeCells count="7">
    <mergeCell ref="E1:F1"/>
    <mergeCell ref="B617:F617"/>
    <mergeCell ref="B618:F618"/>
    <mergeCell ref="B2:H2"/>
    <mergeCell ref="B3:N3"/>
    <mergeCell ref="B616:G616"/>
    <mergeCell ref="B4:H4"/>
  </mergeCells>
  <printOptions/>
  <pageMargins left="0.787" right="0.59" top="0.2" bottom="0.17" header="0.2" footer="0.16"/>
  <pageSetup fitToHeight="2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duma02</cp:lastModifiedBy>
  <cp:lastPrinted>2011-09-29T09:17:12Z</cp:lastPrinted>
  <dcterms:created xsi:type="dcterms:W3CDTF">2011-09-21T12:03:56Z</dcterms:created>
  <dcterms:modified xsi:type="dcterms:W3CDTF">2011-09-29T09:17:28Z</dcterms:modified>
  <cp:category/>
  <cp:version/>
  <cp:contentType/>
  <cp:contentStatus/>
</cp:coreProperties>
</file>