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320" windowHeight="12435"/>
  </bookViews>
  <sheets>
    <sheet name="КП 2018" sheetId="4" r:id="rId1"/>
  </sheets>
  <definedNames>
    <definedName name="_xlnm.Print_Titles" localSheetId="0">'КП 2018'!$5:$6</definedName>
    <definedName name="_xlnm.Print_Area" localSheetId="0">'КП 2018'!$A$1:$Z$293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51" i="4" l="1"/>
  <c r="S286" i="4"/>
  <c r="L286" i="4"/>
  <c r="S285" i="4"/>
  <c r="L285" i="4"/>
  <c r="K285" i="4" s="1"/>
  <c r="S284" i="4"/>
  <c r="L284" i="4"/>
  <c r="K284" i="4" s="1"/>
  <c r="S283" i="4"/>
  <c r="K283" i="4" s="1"/>
  <c r="L283" i="4"/>
  <c r="S282" i="4"/>
  <c r="L282" i="4"/>
  <c r="K282" i="4" s="1"/>
  <c r="S281" i="4"/>
  <c r="L281" i="4"/>
  <c r="S51" i="4"/>
  <c r="L280" i="4"/>
  <c r="S279" i="4"/>
  <c r="L279" i="4"/>
  <c r="S278" i="4"/>
  <c r="L278" i="4"/>
  <c r="K278" i="4" s="1"/>
  <c r="K286" i="4" l="1"/>
  <c r="K279" i="4"/>
  <c r="K281" i="4"/>
  <c r="Z231" i="4"/>
  <c r="Y231" i="4"/>
  <c r="X231" i="4"/>
  <c r="W231" i="4"/>
  <c r="V231" i="4"/>
  <c r="U231" i="4"/>
  <c r="T231" i="4"/>
  <c r="S231" i="4"/>
  <c r="R231" i="4"/>
  <c r="Q231" i="4"/>
  <c r="P231" i="4"/>
  <c r="O231" i="4"/>
  <c r="N231" i="4"/>
  <c r="M231" i="4"/>
  <c r="L243" i="4" l="1"/>
  <c r="K243" i="4" s="1"/>
  <c r="L273" i="4"/>
  <c r="K273" i="4" s="1"/>
  <c r="L272" i="4"/>
  <c r="K272" i="4" s="1"/>
  <c r="L271" i="4"/>
  <c r="K271" i="4" s="1"/>
  <c r="L270" i="4"/>
  <c r="K270" i="4" s="1"/>
  <c r="L269" i="4"/>
  <c r="K269" i="4" s="1"/>
  <c r="L267" i="4"/>
  <c r="K267" i="4" s="1"/>
  <c r="L266" i="4"/>
  <c r="K266" i="4" s="1"/>
  <c r="L265" i="4"/>
  <c r="K265" i="4" s="1"/>
  <c r="L264" i="4"/>
  <c r="K264" i="4" s="1"/>
  <c r="L263" i="4"/>
  <c r="K263" i="4" s="1"/>
  <c r="L261" i="4"/>
  <c r="K261" i="4" s="1"/>
  <c r="L259" i="4"/>
  <c r="K259" i="4" s="1"/>
  <c r="L258" i="4"/>
  <c r="K258" i="4" s="1"/>
  <c r="L257" i="4"/>
  <c r="K257" i="4" s="1"/>
  <c r="L256" i="4"/>
  <c r="K256" i="4" s="1"/>
  <c r="L255" i="4"/>
  <c r="K255" i="4" s="1"/>
  <c r="L253" i="4"/>
  <c r="K253" i="4" s="1"/>
  <c r="L252" i="4"/>
  <c r="K252" i="4" s="1"/>
  <c r="L251" i="4"/>
  <c r="K251" i="4" s="1"/>
  <c r="L250" i="4"/>
  <c r="K250" i="4" s="1"/>
  <c r="L248" i="4"/>
  <c r="K248" i="4" s="1"/>
  <c r="L246" i="4"/>
  <c r="K246" i="4" s="1"/>
  <c r="L245" i="4"/>
  <c r="K245" i="4" s="1"/>
  <c r="L242" i="4"/>
  <c r="K242" i="4" s="1"/>
  <c r="L241" i="4"/>
  <c r="K241" i="4" s="1"/>
  <c r="L240" i="4"/>
  <c r="K240" i="4" s="1"/>
  <c r="L239" i="4"/>
  <c r="K239" i="4" s="1"/>
  <c r="L238" i="4"/>
  <c r="K238" i="4" s="1"/>
  <c r="L237" i="4"/>
  <c r="K237" i="4" s="1"/>
  <c r="L236" i="4"/>
  <c r="K236" i="4" s="1"/>
  <c r="L235" i="4"/>
  <c r="K235" i="4" s="1"/>
  <c r="L234" i="4"/>
  <c r="K234" i="4" s="1"/>
  <c r="L233" i="4"/>
  <c r="K233" i="4" s="1"/>
  <c r="L232" i="4"/>
  <c r="L230" i="4"/>
  <c r="K230" i="4" s="1"/>
  <c r="L229" i="4"/>
  <c r="K229" i="4" s="1"/>
  <c r="L228" i="4"/>
  <c r="K228" i="4" s="1"/>
  <c r="L227" i="4"/>
  <c r="K227" i="4" s="1"/>
  <c r="L226" i="4"/>
  <c r="K226" i="4" s="1"/>
  <c r="L225" i="4"/>
  <c r="K225" i="4" s="1"/>
  <c r="L224" i="4"/>
  <c r="K224" i="4" s="1"/>
  <c r="L222" i="4"/>
  <c r="K222" i="4" s="1"/>
  <c r="L221" i="4"/>
  <c r="K221" i="4" s="1"/>
  <c r="L220" i="4"/>
  <c r="K220" i="4" s="1"/>
  <c r="L219" i="4"/>
  <c r="K219" i="4" s="1"/>
  <c r="L218" i="4"/>
  <c r="K218" i="4" s="1"/>
  <c r="L217" i="4"/>
  <c r="K217" i="4" s="1"/>
  <c r="L216" i="4"/>
  <c r="K216" i="4" s="1"/>
  <c r="L215" i="4"/>
  <c r="K215" i="4" s="1"/>
  <c r="L214" i="4"/>
  <c r="K214" i="4" s="1"/>
  <c r="L213" i="4"/>
  <c r="K213" i="4" s="1"/>
  <c r="L212" i="4"/>
  <c r="K212" i="4" s="1"/>
  <c r="L211" i="4"/>
  <c r="K211" i="4" s="1"/>
  <c r="L209" i="4"/>
  <c r="K209" i="4" s="1"/>
  <c r="L208" i="4"/>
  <c r="K208" i="4" s="1"/>
  <c r="L207" i="4"/>
  <c r="K207" i="4" s="1"/>
  <c r="L206" i="4"/>
  <c r="K206" i="4" s="1"/>
  <c r="L205" i="4"/>
  <c r="K205" i="4" s="1"/>
  <c r="L204" i="4"/>
  <c r="K204" i="4" s="1"/>
  <c r="L202" i="4"/>
  <c r="K202" i="4" s="1"/>
  <c r="L200" i="4"/>
  <c r="K200" i="4" s="1"/>
  <c r="L199" i="4"/>
  <c r="K199" i="4" s="1"/>
  <c r="L198" i="4"/>
  <c r="K198" i="4" s="1"/>
  <c r="L197" i="4"/>
  <c r="K197" i="4" s="1"/>
  <c r="L195" i="4"/>
  <c r="K195" i="4" s="1"/>
  <c r="L194" i="4"/>
  <c r="K194" i="4" s="1"/>
  <c r="L193" i="4"/>
  <c r="K193" i="4" s="1"/>
  <c r="L191" i="4"/>
  <c r="K191" i="4" s="1"/>
  <c r="L190" i="4"/>
  <c r="K190" i="4" s="1"/>
  <c r="L189" i="4"/>
  <c r="K189" i="4" s="1"/>
  <c r="L188" i="4"/>
  <c r="K188" i="4" s="1"/>
  <c r="L186" i="4"/>
  <c r="K186" i="4" s="1"/>
  <c r="L185" i="4"/>
  <c r="K185" i="4" s="1"/>
  <c r="L184" i="4"/>
  <c r="K184" i="4" s="1"/>
  <c r="L183" i="4"/>
  <c r="K183" i="4" s="1"/>
  <c r="L182" i="4"/>
  <c r="K182" i="4" s="1"/>
  <c r="L181" i="4"/>
  <c r="K181" i="4" s="1"/>
  <c r="L180" i="4"/>
  <c r="K180" i="4" s="1"/>
  <c r="L178" i="4"/>
  <c r="K178" i="4" s="1"/>
  <c r="L177" i="4"/>
  <c r="K177" i="4" s="1"/>
  <c r="L176" i="4"/>
  <c r="K176" i="4" s="1"/>
  <c r="L175" i="4"/>
  <c r="K175" i="4" s="1"/>
  <c r="L174" i="4"/>
  <c r="K174" i="4" s="1"/>
  <c r="L173" i="4"/>
  <c r="K173" i="4" s="1"/>
  <c r="L171" i="4"/>
  <c r="K171" i="4" s="1"/>
  <c r="L170" i="4"/>
  <c r="K170" i="4" s="1"/>
  <c r="L169" i="4"/>
  <c r="K169" i="4" s="1"/>
  <c r="L168" i="4"/>
  <c r="K168" i="4" s="1"/>
  <c r="L167" i="4"/>
  <c r="K167" i="4" s="1"/>
  <c r="L166" i="4"/>
  <c r="K166" i="4" s="1"/>
  <c r="L165" i="4"/>
  <c r="K165" i="4" s="1"/>
  <c r="L164" i="4"/>
  <c r="K164" i="4" s="1"/>
  <c r="L163" i="4"/>
  <c r="K163" i="4" s="1"/>
  <c r="L162" i="4"/>
  <c r="K162" i="4" s="1"/>
  <c r="L161" i="4"/>
  <c r="K161" i="4" s="1"/>
  <c r="L160" i="4"/>
  <c r="K160" i="4" s="1"/>
  <c r="L159" i="4"/>
  <c r="K159" i="4" s="1"/>
  <c r="L158" i="4"/>
  <c r="K158" i="4" s="1"/>
  <c r="L157" i="4"/>
  <c r="K157" i="4" s="1"/>
  <c r="L156" i="4"/>
  <c r="K156" i="4" s="1"/>
  <c r="L155" i="4"/>
  <c r="K155" i="4" s="1"/>
  <c r="L154" i="4"/>
  <c r="K154" i="4" s="1"/>
  <c r="L153" i="4"/>
  <c r="K153" i="4" s="1"/>
  <c r="L152" i="4"/>
  <c r="K152" i="4" s="1"/>
  <c r="L151" i="4"/>
  <c r="K151" i="4" s="1"/>
  <c r="L150" i="4"/>
  <c r="K150" i="4" s="1"/>
  <c r="L149" i="4"/>
  <c r="K149" i="4" s="1"/>
  <c r="L148" i="4"/>
  <c r="K148" i="4" s="1"/>
  <c r="L147" i="4"/>
  <c r="K147" i="4" s="1"/>
  <c r="L146" i="4"/>
  <c r="K146" i="4" s="1"/>
  <c r="L145" i="4"/>
  <c r="K145" i="4" s="1"/>
  <c r="L144" i="4"/>
  <c r="K144" i="4" s="1"/>
  <c r="L143" i="4"/>
  <c r="K143" i="4" s="1"/>
  <c r="L142" i="4"/>
  <c r="K142" i="4" s="1"/>
  <c r="L141" i="4"/>
  <c r="K141" i="4" s="1"/>
  <c r="L140" i="4"/>
  <c r="K140" i="4" s="1"/>
  <c r="L139" i="4"/>
  <c r="K139" i="4" s="1"/>
  <c r="L138" i="4"/>
  <c r="K138" i="4" s="1"/>
  <c r="L137" i="4"/>
  <c r="K137" i="4" s="1"/>
  <c r="L136" i="4"/>
  <c r="K136" i="4" s="1"/>
  <c r="L135" i="4"/>
  <c r="K135" i="4" s="1"/>
  <c r="L134" i="4"/>
  <c r="K134" i="4" s="1"/>
  <c r="L133" i="4"/>
  <c r="K133" i="4" s="1"/>
  <c r="L132" i="4"/>
  <c r="K132" i="4" s="1"/>
  <c r="L131" i="4"/>
  <c r="K131" i="4" s="1"/>
  <c r="L130" i="4"/>
  <c r="K130" i="4" s="1"/>
  <c r="L129" i="4"/>
  <c r="K129" i="4" s="1"/>
  <c r="L128" i="4"/>
  <c r="K128" i="4" s="1"/>
  <c r="L127" i="4"/>
  <c r="K127" i="4" s="1"/>
  <c r="L126" i="4"/>
  <c r="K126" i="4" s="1"/>
  <c r="L125" i="4"/>
  <c r="K125" i="4" s="1"/>
  <c r="L124" i="4"/>
  <c r="K124" i="4" s="1"/>
  <c r="L123" i="4"/>
  <c r="K123" i="4" s="1"/>
  <c r="L122" i="4"/>
  <c r="K122" i="4" s="1"/>
  <c r="L121" i="4"/>
  <c r="K121" i="4" s="1"/>
  <c r="L120" i="4"/>
  <c r="K120" i="4" s="1"/>
  <c r="L119" i="4"/>
  <c r="K119" i="4" s="1"/>
  <c r="L118" i="4"/>
  <c r="K118" i="4" s="1"/>
  <c r="L117" i="4"/>
  <c r="K117" i="4" s="1"/>
  <c r="L116" i="4"/>
  <c r="K116" i="4" s="1"/>
  <c r="L114" i="4"/>
  <c r="K114" i="4" s="1"/>
  <c r="L113" i="4"/>
  <c r="K113" i="4" s="1"/>
  <c r="L112" i="4"/>
  <c r="K112" i="4" s="1"/>
  <c r="L111" i="4"/>
  <c r="K111" i="4" s="1"/>
  <c r="L110" i="4"/>
  <c r="K110" i="4" s="1"/>
  <c r="L108" i="4"/>
  <c r="K108" i="4" s="1"/>
  <c r="L107" i="4"/>
  <c r="K107" i="4"/>
  <c r="L106" i="4"/>
  <c r="K106" i="4" s="1"/>
  <c r="L105" i="4"/>
  <c r="K105" i="4" s="1"/>
  <c r="L104" i="4"/>
  <c r="K104" i="4" s="1"/>
  <c r="L103" i="4"/>
  <c r="K103" i="4" s="1"/>
  <c r="L102" i="4"/>
  <c r="K102" i="4" s="1"/>
  <c r="L101" i="4"/>
  <c r="K101" i="4" s="1"/>
  <c r="L100" i="4"/>
  <c r="K100" i="4" s="1"/>
  <c r="L99" i="4"/>
  <c r="K99" i="4" s="1"/>
  <c r="L98" i="4"/>
  <c r="K98" i="4" s="1"/>
  <c r="L97" i="4"/>
  <c r="K97" i="4" s="1"/>
  <c r="L96" i="4"/>
  <c r="K96" i="4" s="1"/>
  <c r="L95" i="4"/>
  <c r="K95" i="4" s="1"/>
  <c r="L94" i="4"/>
  <c r="K94" i="4" s="1"/>
  <c r="L93" i="4"/>
  <c r="K93" i="4" s="1"/>
  <c r="L92" i="4"/>
  <c r="K92" i="4" s="1"/>
  <c r="L91" i="4"/>
  <c r="K91" i="4" s="1"/>
  <c r="L90" i="4"/>
  <c r="K90" i="4" s="1"/>
  <c r="L89" i="4"/>
  <c r="K89" i="4" s="1"/>
  <c r="L88" i="4"/>
  <c r="K88" i="4" s="1"/>
  <c r="L87" i="4"/>
  <c r="K87" i="4" s="1"/>
  <c r="L86" i="4"/>
  <c r="K86" i="4" s="1"/>
  <c r="L85" i="4"/>
  <c r="K85" i="4" s="1"/>
  <c r="L84" i="4"/>
  <c r="K84" i="4" s="1"/>
  <c r="L82" i="4"/>
  <c r="K82" i="4" s="1"/>
  <c r="L80" i="4"/>
  <c r="K80" i="4" s="1"/>
  <c r="L78" i="4"/>
  <c r="K78" i="4" s="1"/>
  <c r="L77" i="4"/>
  <c r="K77" i="4" s="1"/>
  <c r="L76" i="4"/>
  <c r="K76" i="4" s="1"/>
  <c r="L75" i="4"/>
  <c r="K75" i="4" s="1"/>
  <c r="L74" i="4"/>
  <c r="K74" i="4" s="1"/>
  <c r="L73" i="4"/>
  <c r="K73" i="4" s="1"/>
  <c r="L72" i="4"/>
  <c r="K72" i="4" s="1"/>
  <c r="L70" i="4"/>
  <c r="K70" i="4" s="1"/>
  <c r="L69" i="4"/>
  <c r="K69" i="4" s="1"/>
  <c r="L68" i="4"/>
  <c r="K68" i="4" s="1"/>
  <c r="L67" i="4"/>
  <c r="K67" i="4" s="1"/>
  <c r="L66" i="4"/>
  <c r="K66" i="4" s="1"/>
  <c r="L65" i="4"/>
  <c r="K65" i="4" s="1"/>
  <c r="L64" i="4"/>
  <c r="K64" i="4" s="1"/>
  <c r="L63" i="4"/>
  <c r="K63" i="4" s="1"/>
  <c r="L62" i="4"/>
  <c r="K62" i="4" s="1"/>
  <c r="L61" i="4"/>
  <c r="K61" i="4" s="1"/>
  <c r="L60" i="4"/>
  <c r="K60" i="4" s="1"/>
  <c r="L59" i="4"/>
  <c r="K59" i="4" s="1"/>
  <c r="L58" i="4"/>
  <c r="K58" i="4" s="1"/>
  <c r="L57" i="4"/>
  <c r="K57" i="4" s="1"/>
  <c r="L56" i="4"/>
  <c r="K56" i="4" s="1"/>
  <c r="L55" i="4"/>
  <c r="K55" i="4" s="1"/>
  <c r="L54" i="4"/>
  <c r="K54" i="4" s="1"/>
  <c r="L53" i="4"/>
  <c r="K53" i="4" s="1"/>
  <c r="L52" i="4"/>
  <c r="K52" i="4" s="1"/>
  <c r="L50" i="4"/>
  <c r="K50" i="4" s="1"/>
  <c r="L49" i="4"/>
  <c r="K49" i="4" s="1"/>
  <c r="L48" i="4"/>
  <c r="K48" i="4" s="1"/>
  <c r="L47" i="4"/>
  <c r="K47" i="4" s="1"/>
  <c r="L46" i="4"/>
  <c r="K46" i="4" s="1"/>
  <c r="L44" i="4"/>
  <c r="K44" i="4" s="1"/>
  <c r="L43" i="4"/>
  <c r="K43" i="4" s="1"/>
  <c r="L42" i="4"/>
  <c r="K42" i="4" s="1"/>
  <c r="L41" i="4"/>
  <c r="K41" i="4" s="1"/>
  <c r="L40" i="4"/>
  <c r="K40" i="4" s="1"/>
  <c r="L39" i="4"/>
  <c r="K39" i="4" s="1"/>
  <c r="L38" i="4"/>
  <c r="K38" i="4" s="1"/>
  <c r="L37" i="4"/>
  <c r="K37" i="4" s="1"/>
  <c r="L36" i="4"/>
  <c r="K36" i="4" s="1"/>
  <c r="L35" i="4"/>
  <c r="K35" i="4" s="1"/>
  <c r="L34" i="4"/>
  <c r="K34" i="4" s="1"/>
  <c r="L33" i="4"/>
  <c r="K33" i="4" s="1"/>
  <c r="L32" i="4"/>
  <c r="K32" i="4" s="1"/>
  <c r="L31" i="4"/>
  <c r="K31" i="4" s="1"/>
  <c r="L30" i="4"/>
  <c r="K30" i="4" s="1"/>
  <c r="L29" i="4"/>
  <c r="K29" i="4" s="1"/>
  <c r="L28" i="4"/>
  <c r="K28" i="4" s="1"/>
  <c r="L27" i="4"/>
  <c r="K27" i="4" s="1"/>
  <c r="L26" i="4"/>
  <c r="K26" i="4" s="1"/>
  <c r="L24" i="4"/>
  <c r="K24" i="4" s="1"/>
  <c r="L22" i="4"/>
  <c r="K22" i="4" s="1"/>
  <c r="L21" i="4"/>
  <c r="K21" i="4" s="1"/>
  <c r="L20" i="4"/>
  <c r="K20" i="4" s="1"/>
  <c r="L19" i="4"/>
  <c r="K19" i="4" s="1"/>
  <c r="L18" i="4"/>
  <c r="K18" i="4" s="1"/>
  <c r="L17" i="4"/>
  <c r="K17" i="4" s="1"/>
  <c r="L15" i="4"/>
  <c r="K15" i="4" s="1"/>
  <c r="L14" i="4"/>
  <c r="K14" i="4" s="1"/>
  <c r="L13" i="4"/>
  <c r="K13" i="4" s="1"/>
  <c r="L12" i="4"/>
  <c r="K12" i="4" s="1"/>
  <c r="L11" i="4"/>
  <c r="K11" i="4" s="1"/>
  <c r="K51" i="4" l="1"/>
  <c r="L231" i="4"/>
  <c r="K232" i="4"/>
  <c r="K231" i="4" s="1"/>
  <c r="K223" i="4"/>
  <c r="Z268" i="4"/>
  <c r="Y268" i="4"/>
  <c r="X268" i="4"/>
  <c r="W268" i="4"/>
  <c r="V268" i="4"/>
  <c r="U268" i="4"/>
  <c r="T268" i="4"/>
  <c r="S268" i="4"/>
  <c r="R268" i="4"/>
  <c r="Q268" i="4"/>
  <c r="P268" i="4"/>
  <c r="O268" i="4"/>
  <c r="N268" i="4"/>
  <c r="M268" i="4"/>
  <c r="L268" i="4"/>
  <c r="K268" i="4"/>
  <c r="Z262" i="4"/>
  <c r="Y262" i="4"/>
  <c r="X262" i="4"/>
  <c r="W262" i="4"/>
  <c r="V262" i="4"/>
  <c r="U262" i="4"/>
  <c r="T262" i="4"/>
  <c r="S262" i="4"/>
  <c r="R262" i="4"/>
  <c r="Q262" i="4"/>
  <c r="P262" i="4"/>
  <c r="O262" i="4"/>
  <c r="N262" i="4"/>
  <c r="M262" i="4"/>
  <c r="L262" i="4"/>
  <c r="K262" i="4"/>
  <c r="Z260" i="4"/>
  <c r="Y260" i="4"/>
  <c r="X260" i="4"/>
  <c r="W260" i="4"/>
  <c r="V260" i="4"/>
  <c r="U260" i="4"/>
  <c r="T260" i="4"/>
  <c r="S260" i="4"/>
  <c r="R260" i="4"/>
  <c r="Q260" i="4"/>
  <c r="P260" i="4"/>
  <c r="O260" i="4"/>
  <c r="N260" i="4"/>
  <c r="M260" i="4"/>
  <c r="L260" i="4"/>
  <c r="K260" i="4"/>
  <c r="Z254" i="4"/>
  <c r="Y254" i="4"/>
  <c r="X254" i="4"/>
  <c r="W254" i="4"/>
  <c r="V254" i="4"/>
  <c r="U254" i="4"/>
  <c r="T254" i="4"/>
  <c r="S254" i="4"/>
  <c r="R254" i="4"/>
  <c r="Q254" i="4"/>
  <c r="P254" i="4"/>
  <c r="O254" i="4"/>
  <c r="N254" i="4"/>
  <c r="M254" i="4"/>
  <c r="L254" i="4"/>
  <c r="K254" i="4"/>
  <c r="Z249" i="4"/>
  <c r="Y249" i="4"/>
  <c r="X249" i="4"/>
  <c r="W249" i="4"/>
  <c r="V249" i="4"/>
  <c r="U249" i="4"/>
  <c r="T249" i="4"/>
  <c r="S249" i="4"/>
  <c r="R249" i="4"/>
  <c r="Q249" i="4"/>
  <c r="P249" i="4"/>
  <c r="O249" i="4"/>
  <c r="N249" i="4"/>
  <c r="M249" i="4"/>
  <c r="L249" i="4"/>
  <c r="K249" i="4"/>
  <c r="Z247" i="4"/>
  <c r="Y247" i="4"/>
  <c r="X247" i="4"/>
  <c r="W247" i="4"/>
  <c r="V247" i="4"/>
  <c r="U247" i="4"/>
  <c r="T247" i="4"/>
  <c r="S247" i="4"/>
  <c r="R247" i="4"/>
  <c r="Q247" i="4"/>
  <c r="P247" i="4"/>
  <c r="O247" i="4"/>
  <c r="N247" i="4"/>
  <c r="M247" i="4"/>
  <c r="L247" i="4"/>
  <c r="K247" i="4"/>
  <c r="Z244" i="4"/>
  <c r="Y244" i="4"/>
  <c r="X244" i="4"/>
  <c r="W244" i="4"/>
  <c r="V244" i="4"/>
  <c r="U244" i="4"/>
  <c r="T244" i="4"/>
  <c r="S244" i="4"/>
  <c r="R244" i="4"/>
  <c r="Q244" i="4"/>
  <c r="P244" i="4"/>
  <c r="O244" i="4"/>
  <c r="N244" i="4"/>
  <c r="M244" i="4"/>
  <c r="L244" i="4"/>
  <c r="K244" i="4"/>
  <c r="Z223" i="4"/>
  <c r="Y223" i="4"/>
  <c r="X223" i="4"/>
  <c r="W223" i="4"/>
  <c r="V223" i="4"/>
  <c r="U223" i="4"/>
  <c r="T223" i="4"/>
  <c r="S223" i="4"/>
  <c r="R223" i="4"/>
  <c r="Q223" i="4"/>
  <c r="P223" i="4"/>
  <c r="O223" i="4"/>
  <c r="N223" i="4"/>
  <c r="M223" i="4"/>
  <c r="L223" i="4"/>
  <c r="Z210" i="4"/>
  <c r="Y210" i="4"/>
  <c r="X210" i="4"/>
  <c r="W210" i="4"/>
  <c r="V210" i="4"/>
  <c r="U210" i="4"/>
  <c r="T210" i="4"/>
  <c r="S210" i="4"/>
  <c r="R210" i="4"/>
  <c r="Q210" i="4"/>
  <c r="P210" i="4"/>
  <c r="O210" i="4"/>
  <c r="N210" i="4"/>
  <c r="M210" i="4"/>
  <c r="L210" i="4"/>
  <c r="K210" i="4"/>
  <c r="Z203" i="4"/>
  <c r="Y203" i="4"/>
  <c r="X203" i="4"/>
  <c r="W203" i="4"/>
  <c r="V203" i="4"/>
  <c r="U203" i="4"/>
  <c r="T203" i="4"/>
  <c r="S203" i="4"/>
  <c r="R203" i="4"/>
  <c r="Q203" i="4"/>
  <c r="P203" i="4"/>
  <c r="O203" i="4"/>
  <c r="N203" i="4"/>
  <c r="M203" i="4"/>
  <c r="L203" i="4"/>
  <c r="K203" i="4"/>
  <c r="Z201" i="4"/>
  <c r="Y201" i="4"/>
  <c r="X201" i="4"/>
  <c r="W201" i="4"/>
  <c r="V201" i="4"/>
  <c r="U201" i="4"/>
  <c r="T201" i="4"/>
  <c r="S201" i="4"/>
  <c r="R201" i="4"/>
  <c r="Q201" i="4"/>
  <c r="P201" i="4"/>
  <c r="O201" i="4"/>
  <c r="N201" i="4"/>
  <c r="M201" i="4"/>
  <c r="L201" i="4"/>
  <c r="K201" i="4"/>
  <c r="Z196" i="4"/>
  <c r="Y196" i="4"/>
  <c r="X196" i="4"/>
  <c r="W196" i="4"/>
  <c r="V196" i="4"/>
  <c r="U196" i="4"/>
  <c r="T196" i="4"/>
  <c r="S196" i="4"/>
  <c r="R196" i="4"/>
  <c r="Q196" i="4"/>
  <c r="P196" i="4"/>
  <c r="O196" i="4"/>
  <c r="N196" i="4"/>
  <c r="M196" i="4"/>
  <c r="L196" i="4"/>
  <c r="K196" i="4"/>
  <c r="Z192" i="4"/>
  <c r="Y192" i="4"/>
  <c r="X192" i="4"/>
  <c r="W192" i="4"/>
  <c r="V192" i="4"/>
  <c r="U192" i="4"/>
  <c r="T192" i="4"/>
  <c r="S192" i="4"/>
  <c r="R192" i="4"/>
  <c r="Q192" i="4"/>
  <c r="P192" i="4"/>
  <c r="O192" i="4"/>
  <c r="N192" i="4"/>
  <c r="M192" i="4"/>
  <c r="L192" i="4"/>
  <c r="K192" i="4"/>
  <c r="Z187" i="4"/>
  <c r="Y187" i="4"/>
  <c r="X187" i="4"/>
  <c r="W187" i="4"/>
  <c r="V187" i="4"/>
  <c r="U187" i="4"/>
  <c r="T187" i="4"/>
  <c r="S187" i="4"/>
  <c r="R187" i="4"/>
  <c r="Q187" i="4"/>
  <c r="P187" i="4"/>
  <c r="O187" i="4"/>
  <c r="N187" i="4"/>
  <c r="M187" i="4"/>
  <c r="L187" i="4"/>
  <c r="K187" i="4"/>
  <c r="Z179" i="4"/>
  <c r="Y179" i="4"/>
  <c r="X179" i="4"/>
  <c r="W179" i="4"/>
  <c r="V179" i="4"/>
  <c r="U179" i="4"/>
  <c r="T179" i="4"/>
  <c r="S179" i="4"/>
  <c r="R179" i="4"/>
  <c r="Q179" i="4"/>
  <c r="P179" i="4"/>
  <c r="O179" i="4"/>
  <c r="N179" i="4"/>
  <c r="M179" i="4"/>
  <c r="L179" i="4"/>
  <c r="K179" i="4"/>
  <c r="Z172" i="4"/>
  <c r="Y172" i="4"/>
  <c r="X172" i="4"/>
  <c r="W172" i="4"/>
  <c r="V172" i="4"/>
  <c r="U172" i="4"/>
  <c r="T172" i="4"/>
  <c r="S172" i="4"/>
  <c r="R172" i="4"/>
  <c r="Q172" i="4"/>
  <c r="P172" i="4"/>
  <c r="O172" i="4"/>
  <c r="N172" i="4"/>
  <c r="M172" i="4"/>
  <c r="L172" i="4"/>
  <c r="K172" i="4"/>
  <c r="Z115" i="4"/>
  <c r="Y115" i="4"/>
  <c r="X115" i="4"/>
  <c r="W115" i="4"/>
  <c r="V115" i="4"/>
  <c r="U115" i="4"/>
  <c r="T115" i="4"/>
  <c r="S115" i="4"/>
  <c r="R115" i="4"/>
  <c r="Q115" i="4"/>
  <c r="P115" i="4"/>
  <c r="O115" i="4"/>
  <c r="N115" i="4"/>
  <c r="M115" i="4"/>
  <c r="L115" i="4"/>
  <c r="K115" i="4"/>
  <c r="Z109" i="4"/>
  <c r="Y109" i="4"/>
  <c r="X109" i="4"/>
  <c r="W109" i="4"/>
  <c r="V109" i="4"/>
  <c r="U109" i="4"/>
  <c r="T109" i="4"/>
  <c r="S109" i="4"/>
  <c r="R109" i="4"/>
  <c r="Q109" i="4"/>
  <c r="P109" i="4"/>
  <c r="O109" i="4"/>
  <c r="N109" i="4"/>
  <c r="M109" i="4"/>
  <c r="L109" i="4"/>
  <c r="K109" i="4"/>
  <c r="Z83" i="4"/>
  <c r="Y83" i="4"/>
  <c r="X83" i="4"/>
  <c r="W83" i="4"/>
  <c r="V83" i="4"/>
  <c r="U83" i="4"/>
  <c r="T83" i="4"/>
  <c r="S83" i="4"/>
  <c r="R83" i="4"/>
  <c r="Q83" i="4"/>
  <c r="P83" i="4"/>
  <c r="O83" i="4"/>
  <c r="N83" i="4"/>
  <c r="M83" i="4"/>
  <c r="L83" i="4"/>
  <c r="K83" i="4"/>
  <c r="Z81" i="4"/>
  <c r="Y81" i="4"/>
  <c r="X81" i="4"/>
  <c r="W81" i="4"/>
  <c r="V81" i="4"/>
  <c r="U81" i="4"/>
  <c r="T81" i="4"/>
  <c r="S81" i="4"/>
  <c r="R81" i="4"/>
  <c r="Q81" i="4"/>
  <c r="P81" i="4"/>
  <c r="O81" i="4"/>
  <c r="N81" i="4"/>
  <c r="M81" i="4"/>
  <c r="L81" i="4"/>
  <c r="K81" i="4"/>
  <c r="Z79" i="4"/>
  <c r="Y79" i="4"/>
  <c r="X79" i="4"/>
  <c r="W79" i="4"/>
  <c r="V79" i="4"/>
  <c r="U79" i="4"/>
  <c r="T79" i="4"/>
  <c r="S79" i="4"/>
  <c r="R79" i="4"/>
  <c r="Q79" i="4"/>
  <c r="P79" i="4"/>
  <c r="O79" i="4"/>
  <c r="N79" i="4"/>
  <c r="M79" i="4"/>
  <c r="L79" i="4"/>
  <c r="K79" i="4"/>
  <c r="Z71" i="4"/>
  <c r="Y71" i="4"/>
  <c r="X71" i="4"/>
  <c r="W71" i="4"/>
  <c r="V71" i="4"/>
  <c r="U71" i="4"/>
  <c r="T71" i="4"/>
  <c r="S71" i="4"/>
  <c r="R71" i="4"/>
  <c r="Q71" i="4"/>
  <c r="P71" i="4"/>
  <c r="O71" i="4"/>
  <c r="N71" i="4"/>
  <c r="M71" i="4"/>
  <c r="L71" i="4"/>
  <c r="K71" i="4"/>
  <c r="Z51" i="4"/>
  <c r="Y51" i="4"/>
  <c r="X51" i="4"/>
  <c r="W51" i="4"/>
  <c r="V51" i="4"/>
  <c r="U51" i="4"/>
  <c r="T51" i="4"/>
  <c r="Q51" i="4"/>
  <c r="P51" i="4"/>
  <c r="O51" i="4"/>
  <c r="N51" i="4"/>
  <c r="M51" i="4"/>
  <c r="L51" i="4"/>
  <c r="Z45" i="4"/>
  <c r="Y45" i="4"/>
  <c r="X45" i="4"/>
  <c r="W45" i="4"/>
  <c r="V45" i="4"/>
  <c r="U45" i="4"/>
  <c r="T45" i="4"/>
  <c r="S45" i="4"/>
  <c r="R45" i="4"/>
  <c r="Q45" i="4"/>
  <c r="P45" i="4"/>
  <c r="O45" i="4"/>
  <c r="N45" i="4"/>
  <c r="M45" i="4"/>
  <c r="L45" i="4"/>
  <c r="K45" i="4"/>
  <c r="Z25" i="4"/>
  <c r="Y25" i="4"/>
  <c r="X25" i="4"/>
  <c r="W25" i="4"/>
  <c r="V25" i="4"/>
  <c r="U25" i="4"/>
  <c r="T25" i="4"/>
  <c r="S25" i="4"/>
  <c r="R25" i="4"/>
  <c r="Q25" i="4"/>
  <c r="P25" i="4"/>
  <c r="O25" i="4"/>
  <c r="N25" i="4"/>
  <c r="M25" i="4"/>
  <c r="L25" i="4"/>
  <c r="K25" i="4"/>
  <c r="Z23" i="4"/>
  <c r="Y23" i="4"/>
  <c r="X23" i="4"/>
  <c r="W23" i="4"/>
  <c r="V23" i="4"/>
  <c r="U23" i="4"/>
  <c r="T23" i="4"/>
  <c r="S23" i="4"/>
  <c r="R23" i="4"/>
  <c r="Q23" i="4"/>
  <c r="P23" i="4"/>
  <c r="O23" i="4"/>
  <c r="N23" i="4"/>
  <c r="M23" i="4"/>
  <c r="L23" i="4"/>
  <c r="K23" i="4"/>
  <c r="Z16" i="4"/>
  <c r="Y16" i="4"/>
  <c r="X16" i="4"/>
  <c r="W16" i="4"/>
  <c r="V16" i="4"/>
  <c r="U16" i="4"/>
  <c r="T16" i="4"/>
  <c r="S16" i="4"/>
  <c r="R16" i="4"/>
  <c r="Q16" i="4"/>
  <c r="P16" i="4"/>
  <c r="O16" i="4"/>
  <c r="N16" i="4"/>
  <c r="M16" i="4"/>
  <c r="L16" i="4"/>
  <c r="K16" i="4"/>
  <c r="Z10" i="4"/>
  <c r="Y10" i="4"/>
  <c r="X10" i="4"/>
  <c r="W10" i="4"/>
  <c r="V10" i="4"/>
  <c r="U10" i="4"/>
  <c r="T10" i="4"/>
  <c r="S10" i="4"/>
  <c r="R10" i="4"/>
  <c r="Q10" i="4"/>
  <c r="P10" i="4"/>
  <c r="O10" i="4"/>
  <c r="N10" i="4"/>
  <c r="M10" i="4"/>
  <c r="L10" i="4"/>
  <c r="K10" i="4"/>
  <c r="M275" i="4" l="1"/>
  <c r="N275" i="4"/>
  <c r="O275" i="4"/>
  <c r="P275" i="4"/>
  <c r="Q275" i="4"/>
  <c r="S275" i="4"/>
  <c r="U275" i="4"/>
  <c r="K275" i="4"/>
  <c r="X275" i="4"/>
  <c r="Z275" i="4"/>
  <c r="K9" i="4"/>
  <c r="L275" i="4"/>
  <c r="K277" i="4" l="1"/>
</calcChain>
</file>

<file path=xl/sharedStrings.xml><?xml version="1.0" encoding="utf-8"?>
<sst xmlns="http://schemas.openxmlformats.org/spreadsheetml/2006/main" count="797" uniqueCount="339">
  <si>
    <t>Городской округ/          муниципальный район</t>
  </si>
  <si>
    <t xml:space="preserve">Адрес многоквартирного дома </t>
  </si>
  <si>
    <t>Год постройки</t>
  </si>
  <si>
    <t>Общая площадь дома</t>
  </si>
  <si>
    <t>Общая площадь жилых помещений</t>
  </si>
  <si>
    <t>Кол-во этажей, наименьшее</t>
  </si>
  <si>
    <t>Кол-во подъездов</t>
  </si>
  <si>
    <t>Количество проживающих</t>
  </si>
  <si>
    <t>Материал стен</t>
  </si>
  <si>
    <t>Стоимость капитального ремонта ВСЕГО:</t>
  </si>
  <si>
    <t>Виды ремонта</t>
  </si>
  <si>
    <t>ремонт внутридомовых инженерных систем всего:</t>
  </si>
  <si>
    <t>ремонт внутридомовой инженерной системы электроснабжения</t>
  </si>
  <si>
    <t>ремонт внутридомовой инженерной системы водоснабжения</t>
  </si>
  <si>
    <t>ремонт внутридомовой инженерной системы теплоснабжения</t>
  </si>
  <si>
    <t>ремонт внутридомовой инженерной системы газоснабжения</t>
  </si>
  <si>
    <t>ремонт внутридомовой инженерной системы водоотведения</t>
  </si>
  <si>
    <t>ремонт крыши</t>
  </si>
  <si>
    <t>ремонт подвальных помещений</t>
  </si>
  <si>
    <t>ремонт фасада</t>
  </si>
  <si>
    <t>ремонт фундамента</t>
  </si>
  <si>
    <t>МО "Алнашский район"</t>
  </si>
  <si>
    <t>Алнашский район</t>
  </si>
  <si>
    <t>кирпич</t>
  </si>
  <si>
    <t>МО "Балезинский район"</t>
  </si>
  <si>
    <t>Балезинский район</t>
  </si>
  <si>
    <t>МО "Город Воткинск"</t>
  </si>
  <si>
    <t>смешанные</t>
  </si>
  <si>
    <t>МО "Воткинский район"</t>
  </si>
  <si>
    <t>Воткинский район</t>
  </si>
  <si>
    <t>МО "Вавожский район"</t>
  </si>
  <si>
    <t>Вавожский район</t>
  </si>
  <si>
    <t>МО "Глазовский район"</t>
  </si>
  <si>
    <t>Глазовский район</t>
  </si>
  <si>
    <t>МО "Граховский район"</t>
  </si>
  <si>
    <t>Граховский район</t>
  </si>
  <si>
    <t>МО "Дебесский район"</t>
  </si>
  <si>
    <t>МО "Завьяловский район"</t>
  </si>
  <si>
    <t>Завьяловский район</t>
  </si>
  <si>
    <t>МО "Игринский район"</t>
  </si>
  <si>
    <t>Игринский район</t>
  </si>
  <si>
    <t>МО "Город Ижевск"</t>
  </si>
  <si>
    <t>МО "Камбарский район"</t>
  </si>
  <si>
    <t>Камбарский район</t>
  </si>
  <si>
    <t>МО "Каракулинский район"</t>
  </si>
  <si>
    <t>Каракулинский район</t>
  </si>
  <si>
    <t>МО "Кезский район"</t>
  </si>
  <si>
    <t>Кезский район</t>
  </si>
  <si>
    <t>МО "Кизнерский район"</t>
  </si>
  <si>
    <t>Кизнерский район</t>
  </si>
  <si>
    <t>МО "Киясовский район"</t>
  </si>
  <si>
    <t>Киясовский район</t>
  </si>
  <si>
    <t>МО "Красногорский район"</t>
  </si>
  <si>
    <t>Красногорский район</t>
  </si>
  <si>
    <t>МО "Малопургинский район"</t>
  </si>
  <si>
    <t>Малопургинский район</t>
  </si>
  <si>
    <t>МО "Город Можга"</t>
  </si>
  <si>
    <t>МО "Можгинский район"</t>
  </si>
  <si>
    <t>Можгинский район</t>
  </si>
  <si>
    <t>МО "Город Сарапул"</t>
  </si>
  <si>
    <t>МО "Сарапульский район"</t>
  </si>
  <si>
    <t>Сарапульский район</t>
  </si>
  <si>
    <t>МО "Селтинский район"</t>
  </si>
  <si>
    <t>Селтинский район</t>
  </si>
  <si>
    <t>МО "Увинский район"</t>
  </si>
  <si>
    <t>Увинский район</t>
  </si>
  <si>
    <t>МО "Шарканский район"</t>
  </si>
  <si>
    <t>Шарканский район</t>
  </si>
  <si>
    <t>МО "Юкаменский район"</t>
  </si>
  <si>
    <t>Юкаменский район</t>
  </si>
  <si>
    <t>Якшур-Бодьинский район</t>
  </si>
  <si>
    <t>МО "Ярский район"</t>
  </si>
  <si>
    <t>МО "Город Глазов"</t>
  </si>
  <si>
    <t>г. Глазов</t>
  </si>
  <si>
    <t>Ярский район</t>
  </si>
  <si>
    <t>№ п/п</t>
  </si>
  <si>
    <t>руб.</t>
  </si>
  <si>
    <t>кв.м.</t>
  </si>
  <si>
    <t>п. Балезино, ул. Московская, д. 40</t>
  </si>
  <si>
    <t>п. Балезино, ул. Пушкина, д. 4</t>
  </si>
  <si>
    <t>п. Балезино, ул. Карла Маркса, д. 9</t>
  </si>
  <si>
    <t>д. Пибаньшур, ул. Железнодорожная, д. 2</t>
  </si>
  <si>
    <t>п. Балезино, ул. Механизаторов, д. 9</t>
  </si>
  <si>
    <t>п. Балезино, ул. Красноармейская, д. 2</t>
  </si>
  <si>
    <t>с. Вавож, ул. Победы, д. 53</t>
  </si>
  <si>
    <t>д. Кварса, пер. ПУ-14, д. 6</t>
  </si>
  <si>
    <t>с. Дзякино, ул. Труда, д. 1</t>
  </si>
  <si>
    <t>с. Факел, ул. Кирова, д. 40</t>
  </si>
  <si>
    <t>п. Игра, мкр. Западный, д. 15</t>
  </si>
  <si>
    <t>п. Игра, ул. Советская, д. 30</t>
  </si>
  <si>
    <t>п. Игра, ул. Труда, д. 22</t>
  </si>
  <si>
    <t>г. Камбарка, ул. Ленина, д. 74</t>
  </si>
  <si>
    <t>п. Борок, ул. Ленина, д. 23</t>
  </si>
  <si>
    <t>г. Камбарка, ул. В/б 136, д. 10</t>
  </si>
  <si>
    <t>г. Камбарка, ул. Интернациональная, д. 18</t>
  </si>
  <si>
    <t>г. Камбарка, ул. В/б 136, д. 22</t>
  </si>
  <si>
    <t>с. Кама, ул. Гагарина, д. 6</t>
  </si>
  <si>
    <t>с. Каракулино, ул. Каманина, д. 26</t>
  </si>
  <si>
    <t>с. Каракулино, ул. Каманина, д. 28</t>
  </si>
  <si>
    <t>с. Каракулино, ул. Каманина, д. 29</t>
  </si>
  <si>
    <t>с. Каракулино, ул. Каманина, д. 3</t>
  </si>
  <si>
    <t>с. Каракулино, ул. Каманина, д. 33</t>
  </si>
  <si>
    <t>с. Каракулино, ул. Кирьянова, д. 21</t>
  </si>
  <si>
    <t>с. Каракулино, ул. Пушкина, д. 43</t>
  </si>
  <si>
    <t>п. Кез, ул. Ломоносова, д. 65</t>
  </si>
  <si>
    <t>п. Кез, ул. Механизаторов, д. 26</t>
  </si>
  <si>
    <t>п. Кез, ул. Октябрьская, д. 36</t>
  </si>
  <si>
    <t>с. Кузьма, ул. Железнодорожная, д. 20</t>
  </si>
  <si>
    <t>д. Лака-Тыжма, ул. Совхозная, д. 4</t>
  </si>
  <si>
    <t>п. Кизнер, ул. Красная, д. 13</t>
  </si>
  <si>
    <t>п. Кизнер, ул. Красная, д. 23</t>
  </si>
  <si>
    <t>с. Подгорное, ул. Ленина, д. 39</t>
  </si>
  <si>
    <t>с. Подгорное, ул. Ленина, д. 52</t>
  </si>
  <si>
    <t>с. Подгорное, ул. Ленина, д. 54</t>
  </si>
  <si>
    <t>с. Подгорное, ул. Школьная, д. 5</t>
  </si>
  <si>
    <t>с. Красногорское, ул. Комсомольская, д. 24</t>
  </si>
  <si>
    <t>с. Малая Пурга, ул. Кирова, д. 5</t>
  </si>
  <si>
    <t>с. Малая Пурга, ул. Ленина, д. 1</t>
  </si>
  <si>
    <t>с. Малая Пурга, ул. Лесная, д. 8</t>
  </si>
  <si>
    <t>с. Уром, ул. Азина, д. 14</t>
  </si>
  <si>
    <t>с. Яган-Докья, ул. Октябрьская, д. 27</t>
  </si>
  <si>
    <t>с. Яган-Докья, ул. Пионерская, д. 6</t>
  </si>
  <si>
    <t>с. Большая Уча, ул. Садовая, д. 46</t>
  </si>
  <si>
    <t>с. Горняк, ул. Коммунальная, д. 1</t>
  </si>
  <si>
    <t>с. Пычас, ул. Первомайская, д. 50</t>
  </si>
  <si>
    <t>с. Пычас, ул. Садовая, д. 15</t>
  </si>
  <si>
    <t>с. Кигбаево, ул. Совхозная, д. 7</t>
  </si>
  <si>
    <t>с. Уральский, ул. Советская, д. 18</t>
  </si>
  <si>
    <t>с. Селты, ул. Юбилейная, д. 11</t>
  </si>
  <si>
    <t>д. Поршур-Тукля, ул. Микрорайон, д. 2</t>
  </si>
  <si>
    <t>п. Ува, пер. Чкалова, д. 12</t>
  </si>
  <si>
    <t>п. Ува, пер. Чкалова, д. 6</t>
  </si>
  <si>
    <t>с. Рябово, ул. Центральная, д. 1</t>
  </si>
  <si>
    <t>с. Шаркан, ул. Ленина, д. 70</t>
  </si>
  <si>
    <t>с. Шаркан, ул. Ленина, д. 74</t>
  </si>
  <si>
    <t>с. Шаркан, ул. Ленина, д. 76</t>
  </si>
  <si>
    <t>с. Шаркан, ул. Мира, д. 12</t>
  </si>
  <si>
    <t>с. Шаркан, ул. Мира, д. 5</t>
  </si>
  <si>
    <t>с. Юкаменское, ул. Строителей, д. 5</t>
  </si>
  <si>
    <t>с. Якшур-Бодья, ул. Ключевая, д. 19</t>
  </si>
  <si>
    <t>с. Якшур-Бодья, ул. Ключевая, д. 25</t>
  </si>
  <si>
    <t>с. Якшур-Бодья, ул. Ключевая, д. 28</t>
  </si>
  <si>
    <t>с. Якшур-Бодья, ул. Микрорайон, д. 7</t>
  </si>
  <si>
    <t>с. Якшур-Бодья, ул. Пушиной, д. 73</t>
  </si>
  <si>
    <t>п. Яр, ул. Флора Васильева, д. 30</t>
  </si>
  <si>
    <t>п. Яр, ул. Флора Васильева, д. 32</t>
  </si>
  <si>
    <t>п. Яр, ул. Флора Васильева, д. 34</t>
  </si>
  <si>
    <t>с. Пудем, ул. Калинина, д. 6</t>
  </si>
  <si>
    <t>с. Пудем, ул. Калинина, д. 9</t>
  </si>
  <si>
    <t>ИТОГО:</t>
  </si>
  <si>
    <t>проверка</t>
  </si>
  <si>
    <t>ремонт или замена лифтового оборудования (СМР)</t>
  </si>
  <si>
    <t>с. Алнаши, ул. Заводская, 12</t>
  </si>
  <si>
    <t>с. Алнаши, ул. Первомайская, 4</t>
  </si>
  <si>
    <t>с. Алнаши, ул. Строительная, 4</t>
  </si>
  <si>
    <t>с. Асановский совхоз-техникум, ул. Аллейная, 29</t>
  </si>
  <si>
    <t>с. Варзи-Ятчи, ул. Алнашская, 9</t>
  </si>
  <si>
    <t>крупнопанельные</t>
  </si>
  <si>
    <t>деревенные</t>
  </si>
  <si>
    <t>Город Воткинск</t>
  </si>
  <si>
    <t>г. Воткинск, ул. 1 Мая, д. 155</t>
  </si>
  <si>
    <t>г. Воткинск, ул. 8 Марта, д. 1Б</t>
  </si>
  <si>
    <t>г. Воткинск, ул. Волгоградская, д. 8</t>
  </si>
  <si>
    <t>г. Воткинск, ул. Волгоградская, д. 25</t>
  </si>
  <si>
    <t>г. Воткинск, ул. Волгоградская, д. 28</t>
  </si>
  <si>
    <t>г. Воткинск, ул. Декабристов, д. 121</t>
  </si>
  <si>
    <t>г. Воткинск, ул. Дзержинского, д. 20</t>
  </si>
  <si>
    <t>г. Воткинск, ул. Достоевского, д. 115</t>
  </si>
  <si>
    <t>г. Воткинск, ул. Железнодорожная, д. 37</t>
  </si>
  <si>
    <t>г. Воткинск, ул. Кооперативная, д. 10</t>
  </si>
  <si>
    <t>г. Воткинск, ул. Кооперативная, д. 18</t>
  </si>
  <si>
    <t>г. Воткинск, проезд. Пионерский, д. 2</t>
  </si>
  <si>
    <t>г. Воткинск, ул. Серова, д. 15</t>
  </si>
  <si>
    <t>г. Воткинск, пер. Ломоносова, д. 32</t>
  </si>
  <si>
    <t>г. Воткинск, пер. Ломоносова, д. 36</t>
  </si>
  <si>
    <t>г. Воткинск, пер. Ломоносова, д. 38</t>
  </si>
  <si>
    <t>г. Воткинск, проезд. Машиностроителей, д. 3</t>
  </si>
  <si>
    <t>г. Воткинск, ул. 1 Мая, д. 147</t>
  </si>
  <si>
    <t>г. Воткинск, ул. Курчатова, д. 12</t>
  </si>
  <si>
    <t>п. Новый, ул. Строителей, 1</t>
  </si>
  <si>
    <t>с. Июльское, ул. Центральная усадьба, 8</t>
  </si>
  <si>
    <t>с. Камское, пер. Новый, 13</t>
  </si>
  <si>
    <t>с. Первомайский, ул. Гагарина, 7</t>
  </si>
  <si>
    <t>город Глазов</t>
  </si>
  <si>
    <t>с. Октябрьская, ул. Наговицына, 12</t>
  </si>
  <si>
    <t>с. Октябрьская, ул. Центральная, 15</t>
  </si>
  <si>
    <t>с. Октябрьская, ул. Центральная, 16</t>
  </si>
  <si>
    <t>с. Октябрьская, ул. Центральная, 17</t>
  </si>
  <si>
    <t>с. Октябрьская, ул. Центральная, 18</t>
  </si>
  <si>
    <t>с. Октябрьская, ул. Центральная, 9</t>
  </si>
  <si>
    <t>с. Грахово, ул. Колпакова, д. 40А</t>
  </si>
  <si>
    <t>Дебесский район</t>
  </si>
  <si>
    <t>с. Дебесы, ул. Советская, 18</t>
  </si>
  <si>
    <t>д.Вожой, ул.Станционная, д.10</t>
  </si>
  <si>
    <t>с.Люкшудья, ул.Станционная, д.3</t>
  </si>
  <si>
    <t>д.Пирогово, ул.Мостовая, д.20</t>
  </si>
  <si>
    <t>д.Пирогово, ул.Западная, д.15</t>
  </si>
  <si>
    <t>д.Пирогово, ул.Северная, д.1</t>
  </si>
  <si>
    <t>д.Пирогово, ул.Северная, д.12</t>
  </si>
  <si>
    <t>д.Пирогово, ул.Северная, д.14</t>
  </si>
  <si>
    <t>д.Пирогово, ул.Северная, д.16</t>
  </si>
  <si>
    <t>д.Пирогово, ул.Северная, д.17</t>
  </si>
  <si>
    <t>д.Пирогово, ул.Северная, д.3</t>
  </si>
  <si>
    <t>д.Шудья, ул.Центральная, д.15</t>
  </si>
  <si>
    <t>д.Шудья, ул.Центральная, д.17</t>
  </si>
  <si>
    <t>д.Шудья, ул.Центральная, д.19</t>
  </si>
  <si>
    <t>с.Бабино, ул.Мира, д.1</t>
  </si>
  <si>
    <t>с.Бабино, ул.Мира, д.3</t>
  </si>
  <si>
    <t>д.Пальники, ул.Комсомольская, д.5</t>
  </si>
  <si>
    <t>д.Новая Казмаска, ул.Молодежная, д.18</t>
  </si>
  <si>
    <t>с.Октябрьский, д.3</t>
  </si>
  <si>
    <t>с.Первомайский, ул.Сабурова, д.20</t>
  </si>
  <si>
    <t>д.Позимь, д.2</t>
  </si>
  <si>
    <t>д.Каменное, ул.Зои Федоровой, д.8</t>
  </si>
  <si>
    <t>с.Завьялово, ул.Калинина, д.59</t>
  </si>
  <si>
    <t>с.Завьялово, ул.Калинина, д.61</t>
  </si>
  <si>
    <t>с.Завьялово, ул.Калинина, д.67</t>
  </si>
  <si>
    <t>с.Завьялово, ул.Юбилейная, д.22</t>
  </si>
  <si>
    <t>с. Факел, ул. Кирова, д. 40А</t>
  </si>
  <si>
    <t>Ижевск</t>
  </si>
  <si>
    <t>г. Ижевск, ул. 30 лет Победы, д. 42</t>
  </si>
  <si>
    <t>г. Ижевск, ул. 30 лет Победы, д. 47А</t>
  </si>
  <si>
    <t>г. Ижевск, ул. 30 лет Победы, д. 76</t>
  </si>
  <si>
    <t>г. Ижевск, ул. 3-я Тверская, д. 3</t>
  </si>
  <si>
    <t>г. Ижевск, ул. 3-я Тверская, д. 5</t>
  </si>
  <si>
    <t>г. Ижевск, ул. Баранова, д. 47</t>
  </si>
  <si>
    <t>г. Ижевск, ул. Баранова, д. 49</t>
  </si>
  <si>
    <t>г. Ижевск, ул. Баранова, д. 54</t>
  </si>
  <si>
    <t>г. Ижевск, ул. Воровского, д. 134</t>
  </si>
  <si>
    <t>г. Ижевск, ул. Воровского, д. 163</t>
  </si>
  <si>
    <t>г. Ижевск, ул. Восточная, д. 16</t>
  </si>
  <si>
    <t>г. Ижевск, ул. Восточная, д. 95А</t>
  </si>
  <si>
    <t>г. Ижевск, ш. Воткинское, д. 124</t>
  </si>
  <si>
    <t>г. Ижевск, ш. Воткинское, д. 126</t>
  </si>
  <si>
    <t>г. Ижевск, ш. Воткинское, д. 128</t>
  </si>
  <si>
    <t>г. Ижевск, ул. Гагарина, д. 66</t>
  </si>
  <si>
    <t>г. Ижевск, ул. Гагарина, д. 74</t>
  </si>
  <si>
    <t>г. Ижевск, ул. Зенитная, д. 7</t>
  </si>
  <si>
    <t>г. Ижевск, ул. им 40-летия ВЛКСМ, д. 54</t>
  </si>
  <si>
    <t>г. Ижевск, ул. им 40-летия ВЛКСМ, д. 56</t>
  </si>
  <si>
    <t>г. Ижевск, ул. им Вадима Сивкова, д. 158</t>
  </si>
  <si>
    <t>г. Ижевск, ул. им Сабурова А.Н., д. 65</t>
  </si>
  <si>
    <t>г. Ижевск, ул. им Сабурова А.Н., д. 67</t>
  </si>
  <si>
    <t>г. Ижевск, ул. им Сабурова А.Н., д. 73</t>
  </si>
  <si>
    <t>г. Ижевск, ул. им Татьяны Барамзиной, д. 10</t>
  </si>
  <si>
    <t>г. Ижевск, ул. им Татьяны Барамзиной, д. 10А</t>
  </si>
  <si>
    <t>г. Ижевск, ул. им Татьяны Барамзиной, д. 4</t>
  </si>
  <si>
    <t>г. Ижевск, ул. им Татьяны Барамзиной, д. 6</t>
  </si>
  <si>
    <t>г. Ижевск, ул. Кирова, д. 131</t>
  </si>
  <si>
    <t>г. Ижевск, ул. Клубная, д. 35</t>
  </si>
  <si>
    <t>г. Ижевск, ул. Ключевой поселок, д. 61А</t>
  </si>
  <si>
    <t>г. Ижевск, ул. Ключевой поселок, д. 61Б</t>
  </si>
  <si>
    <t>г. Ижевск, ул. Ключевой поселок, д. 81В</t>
  </si>
  <si>
    <t>г. Ижевск, ул. Коммунаров, д. 195</t>
  </si>
  <si>
    <t>г. Ижевск, ул. Коммунаров, д. 202</t>
  </si>
  <si>
    <t>г. Ижевск, ул. Коммунаров, д. 212</t>
  </si>
  <si>
    <t>г. Ижевск, ул. Коммунаров, д. 218А</t>
  </si>
  <si>
    <t>г. Ижевск, ул. Коммунаров, д. 220</t>
  </si>
  <si>
    <t>г. Ижевск, ул. Коммунаров, д. 222</t>
  </si>
  <si>
    <t>г. Ижевск, ул. Коммунаров, д. 223</t>
  </si>
  <si>
    <t>г. Ижевск, ул. Короткая, д. 114А</t>
  </si>
  <si>
    <t>г. Ижевск, ул. Красноармейская, д. 133</t>
  </si>
  <si>
    <t>г. Ижевск, ул. Красноармейская, д. 135</t>
  </si>
  <si>
    <t>г. Ижевск, ул. Красноармейская, д. 140</t>
  </si>
  <si>
    <t>г. Ижевск, ул. Ленина, д. 10</t>
  </si>
  <si>
    <t>г. Ижевск, ул. Ленина, д. 11</t>
  </si>
  <si>
    <t>г. Ижевск, ул. Ленина, д. 75</t>
  </si>
  <si>
    <t>г. Ижевск, ул. Ленина, д. 78</t>
  </si>
  <si>
    <t>г. Ижевск, ул. Лихвинцева, д. 50</t>
  </si>
  <si>
    <t>г. Ижевск, ул. Орджоникидзе, д. 50</t>
  </si>
  <si>
    <t>г. Ижевск, ул. Пастухова, д. 41</t>
  </si>
  <si>
    <t>г. Ижевск, ул. Пастухова, д. 59</t>
  </si>
  <si>
    <t>г. Ижевск, ул. Подлесная 7-я, д. 87</t>
  </si>
  <si>
    <t>г. Ижевск, ул. Пушкинская, д. 216</t>
  </si>
  <si>
    <t>г. Ижевск, ул. Пушкинская, д. 224</t>
  </si>
  <si>
    <t>г. Ижевск, городок. Строителей, д. 49А</t>
  </si>
  <si>
    <t>Можга</t>
  </si>
  <si>
    <t>г. Можга, заезд. Чехова, д. 16</t>
  </si>
  <si>
    <t>г. Можга, заезд. Чехова, д. 18</t>
  </si>
  <si>
    <t>г. Можга, ул. Октябрьская, д. 39</t>
  </si>
  <si>
    <t>г. Можга, ул. Устюжанина, д. 24</t>
  </si>
  <si>
    <t>г. Можга, ул. Привокзальная, д. 4</t>
  </si>
  <si>
    <t>г. Можга, пер. Дубительский, д. 1</t>
  </si>
  <si>
    <t>г. Можга, пер. Дубительский, д. 2</t>
  </si>
  <si>
    <t>г. Можга, пер. Дубительский, д. 3</t>
  </si>
  <si>
    <t>г. Можга, пер. Дубительский, д. 4</t>
  </si>
  <si>
    <t>г. Можга, пер. Дубительский, д. 5</t>
  </si>
  <si>
    <t>г. Можга, проезд. Вокзальный, д. 5</t>
  </si>
  <si>
    <t>г. Можга, ул. Азина, д. 18</t>
  </si>
  <si>
    <t>с. Черемушки, пл. Заводская, д. 1</t>
  </si>
  <si>
    <t>с. Черемушки, пл. Заводская, д. 4</t>
  </si>
  <si>
    <t>с. Черемушки, пл. Заводская, д. 7</t>
  </si>
  <si>
    <t>Сарапул</t>
  </si>
  <si>
    <t>г. Сарапул, ул. Гагарина, д. 74</t>
  </si>
  <si>
    <t>г. Сарапул, ул. Гоголя, д. 21</t>
  </si>
  <si>
    <t>г. Сарапул, ул. Горького, д. 67</t>
  </si>
  <si>
    <t>г. Сарапул, ул. Ефима Колчина, д. 67</t>
  </si>
  <si>
    <t>г. Сарапул, ул. Дачная 2-я, д. 11</t>
  </si>
  <si>
    <t>г. Сарапул, ул. Карла Маркса, д. 30а</t>
  </si>
  <si>
    <t>г. Сарапул, ул. Ленина, д. 43</t>
  </si>
  <si>
    <t>г. Сарапул, ул. Рабочая, д. 20</t>
  </si>
  <si>
    <t>г. Сарапул, ул. Жуковского, д. 5а</t>
  </si>
  <si>
    <t>г. Сарапул, ул. Интернациональная, д. 55а</t>
  </si>
  <si>
    <t>г. Сарапул, ул. Птицефабрика, д. 27</t>
  </si>
  <si>
    <t>МО "Якшур-Бодьинский район"</t>
  </si>
  <si>
    <t>руб</t>
  </si>
  <si>
    <t>шт.</t>
  </si>
  <si>
    <t>г. Сарапул, ул. Горького, д. 26а</t>
  </si>
  <si>
    <t>г.Глазов, ул.Буденного,11</t>
  </si>
  <si>
    <t>г.Глазов, ул.Буденного,13</t>
  </si>
  <si>
    <t>г.Глазов, ул.Буденного,7</t>
  </si>
  <si>
    <t>г.Глазов, ул.Дзержинского,12</t>
  </si>
  <si>
    <t>г.Глазов, ул.Комсомольская,28/38</t>
  </si>
  <si>
    <t>г.Глазов, ул.Короленко,25</t>
  </si>
  <si>
    <t>г.Глазов, ул.Короленко,25а</t>
  </si>
  <si>
    <t>г.Глазов, ул.Короленко,25б</t>
  </si>
  <si>
    <t>г.Глазов, ул.Короленко,29а</t>
  </si>
  <si>
    <t>г.Глазов, ул.Короленко,29б</t>
  </si>
  <si>
    <t>г.Глазов, ул.Луночарского,11</t>
  </si>
  <si>
    <t>г.Глазов, ул.Первомайская,1</t>
  </si>
  <si>
    <t>г.Глазов, ул.Пехтина,20</t>
  </si>
  <si>
    <t>г.Глазов, ул.Пехтина,22</t>
  </si>
  <si>
    <t>г.Глазов, ул.Пехтина,24</t>
  </si>
  <si>
    <t>г.Глазов, ул.Т.Барамзиной,51</t>
  </si>
  <si>
    <t>г.Глазов, ул.Т.Барамзиной,7</t>
  </si>
  <si>
    <t>г.Глазов, ул.Толстого,41</t>
  </si>
  <si>
    <t>г.Глазов, ул. Интернациональная, д.9</t>
  </si>
  <si>
    <t>г.Глазов, ул.Кирова,33/9</t>
  </si>
  <si>
    <t>г.Глазов, ул.Кирова,39/11</t>
  </si>
  <si>
    <t>г.Глазов, ул.Короленко,10</t>
  </si>
  <si>
    <t>г.Глазов, ул.Короленко,27а</t>
  </si>
  <si>
    <t>г.Глазов, ул.Ленина,11б</t>
  </si>
  <si>
    <t>г.Глазов, ул.Ленина,7а</t>
  </si>
  <si>
    <t>г.Глазов, ул.Мира, 36а</t>
  </si>
  <si>
    <t>г.Глазов, ул.Советская,16/9</t>
  </si>
  <si>
    <t>г.Глазов, ул.Советская,58а</t>
  </si>
  <si>
    <t>ремонту в 2018 году по видам работ по капитальному ремонту</t>
  </si>
  <si>
    <t>Реестр многоквартирных домов, расположенных на территории  муниципального образования "Город Глазов", которые подлежат капитальному</t>
  </si>
  <si>
    <t>Приложение №1 к Постановлению №_17/45 от 31.08.2018_____________________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</si>
</sst>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4">
    <xf numFmtId="0" fontId="0" fillId="0" borderId="0"/>
    <xf numFmtId="0" fontId="5" fillId="0" borderId="0"/>
    <xf numFmtId="0" fontId="9" fillId="0" borderId="0">
      <alignment horizontal="left"/>
    </xf>
    <xf numFmtId="0" fontId="10" fillId="0" borderId="0"/>
  </cellStyleXfs>
  <cellXfs count="103">
    <xf numFmtId="0" fontId="0" fillId="0" borderId="0" xfId="0"/>
    <xf numFmtId="0" fontId="3" fillId="0" borderId="1" xfId="0" applyFont="1" applyBorder="1"/>
    <xf numFmtId="0" fontId="2" fillId="3" borderId="1" xfId="0" applyFont="1" applyFill="1" applyBorder="1" applyAlignment="1" applyProtection="1">
      <alignment vertical="center"/>
      <protection locked="0"/>
    </xf>
    <xf numFmtId="0" fontId="3" fillId="0" borderId="1" xfId="0" applyFont="1" applyFill="1" applyBorder="1"/>
    <xf numFmtId="4" fontId="3" fillId="0" borderId="1" xfId="0" applyNumberFormat="1" applyFont="1" applyFill="1" applyBorder="1"/>
    <xf numFmtId="0" fontId="3" fillId="0" borderId="1" xfId="0" applyFont="1" applyFill="1" applyBorder="1" applyAlignment="1">
      <alignment horizontal="right"/>
    </xf>
    <xf numFmtId="0" fontId="0" fillId="0" borderId="0" xfId="0" applyFill="1"/>
    <xf numFmtId="0" fontId="2" fillId="0" borderId="1" xfId="0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4" fontId="1" fillId="0" borderId="1" xfId="0" applyNumberFormat="1" applyFont="1" applyFill="1" applyBorder="1" applyAlignment="1">
      <alignment horizontal="right"/>
    </xf>
    <xf numFmtId="4" fontId="1" fillId="0" borderId="1" xfId="0" applyNumberFormat="1" applyFont="1" applyFill="1" applyBorder="1"/>
    <xf numFmtId="0" fontId="1" fillId="0" borderId="1" xfId="0" applyFont="1" applyFill="1" applyBorder="1"/>
    <xf numFmtId="4" fontId="1" fillId="0" borderId="1" xfId="0" applyNumberFormat="1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right"/>
    </xf>
    <xf numFmtId="0" fontId="3" fillId="0" borderId="0" xfId="0" applyFont="1"/>
    <xf numFmtId="0" fontId="1" fillId="0" borderId="0" xfId="0" applyFont="1"/>
    <xf numFmtId="0" fontId="1" fillId="0" borderId="0" xfId="0" applyFont="1" applyFill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right" vertical="center"/>
    </xf>
    <xf numFmtId="9" fontId="2" fillId="0" borderId="1" xfId="0" applyNumberFormat="1" applyFont="1" applyFill="1" applyBorder="1" applyAlignment="1" applyProtection="1">
      <alignment horizontal="center" vertical="center" wrapText="1"/>
    </xf>
    <xf numFmtId="4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4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Fill="1" applyBorder="1" applyAlignment="1" applyProtection="1">
      <alignment horizontal="center" vertical="center" wrapText="1"/>
      <protection locked="0"/>
    </xf>
    <xf numFmtId="4" fontId="2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2" xfId="0" applyFont="1" applyFill="1" applyBorder="1" applyAlignment="1" applyProtection="1">
      <alignment horizontal="right" vertical="center" wrapText="1"/>
      <protection locked="0"/>
    </xf>
    <xf numFmtId="4" fontId="2" fillId="3" borderId="2" xfId="0" applyNumberFormat="1" applyFont="1" applyFill="1" applyBorder="1" applyAlignment="1" applyProtection="1">
      <alignment horizontal="right" vertical="center" wrapText="1"/>
      <protection locked="0"/>
    </xf>
    <xf numFmtId="4" fontId="2" fillId="3" borderId="6" xfId="0" applyNumberFormat="1" applyFont="1" applyFill="1" applyBorder="1" applyAlignment="1" applyProtection="1">
      <alignment horizontal="right" vertical="center" wrapText="1"/>
      <protection locked="0"/>
    </xf>
    <xf numFmtId="0" fontId="1" fillId="2" borderId="1" xfId="0" applyFont="1" applyFill="1" applyBorder="1" applyAlignment="1" applyProtection="1">
      <alignment horizontal="left" vertical="center" wrapText="1"/>
      <protection locked="0"/>
    </xf>
    <xf numFmtId="4" fontId="3" fillId="0" borderId="1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/>
    </xf>
    <xf numFmtId="4" fontId="1" fillId="2" borderId="1" xfId="0" applyNumberFormat="1" applyFont="1" applyFill="1" applyBorder="1" applyAlignment="1" applyProtection="1">
      <alignment horizontal="right" vertical="center" wrapText="1"/>
    </xf>
    <xf numFmtId="0" fontId="2" fillId="3" borderId="3" xfId="0" applyNumberFormat="1" applyFont="1" applyFill="1" applyBorder="1" applyAlignment="1" applyProtection="1">
      <alignment vertical="center"/>
      <protection locked="0"/>
    </xf>
    <xf numFmtId="0" fontId="2" fillId="3" borderId="4" xfId="0" applyNumberFormat="1" applyFont="1" applyFill="1" applyBorder="1" applyAlignment="1" applyProtection="1">
      <alignment vertical="center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6" fillId="0" borderId="1" xfId="0" applyFont="1" applyFill="1" applyBorder="1" applyAlignment="1">
      <alignment wrapText="1"/>
    </xf>
    <xf numFmtId="0" fontId="1" fillId="0" borderId="2" xfId="0" applyFont="1" applyFill="1" applyBorder="1" applyAlignment="1" applyProtection="1">
      <alignment horizontal="right" vertical="center" wrapText="1"/>
      <protection locked="0"/>
    </xf>
    <xf numFmtId="4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1" fillId="0" borderId="1" xfId="0" applyNumberFormat="1" applyFont="1" applyFill="1" applyBorder="1" applyAlignment="1" applyProtection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/>
    </xf>
    <xf numFmtId="4" fontId="7" fillId="2" borderId="1" xfId="0" applyNumberFormat="1" applyFont="1" applyFill="1" applyBorder="1" applyAlignment="1">
      <alignment horizontal="center"/>
    </xf>
    <xf numFmtId="0" fontId="8" fillId="3" borderId="1" xfId="0" applyFont="1" applyFill="1" applyBorder="1" applyAlignment="1">
      <alignment horizontal="right" vertical="center"/>
    </xf>
    <xf numFmtId="4" fontId="8" fillId="3" borderId="1" xfId="0" applyNumberFormat="1" applyFont="1" applyFill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1" fontId="1" fillId="2" borderId="1" xfId="2" applyNumberFormat="1" applyFont="1" applyFill="1" applyBorder="1" applyAlignment="1">
      <alignment horizontal="right" vertical="center" wrapText="1"/>
    </xf>
    <xf numFmtId="4" fontId="1" fillId="2" borderId="1" xfId="2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left" wrapText="1"/>
    </xf>
    <xf numFmtId="4" fontId="4" fillId="3" borderId="1" xfId="0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left"/>
    </xf>
    <xf numFmtId="0" fontId="2" fillId="0" borderId="6" xfId="0" applyFont="1" applyFill="1" applyBorder="1" applyAlignment="1" applyProtection="1">
      <alignment horizontal="center" vertical="center" wrapText="1"/>
    </xf>
    <xf numFmtId="0" fontId="0" fillId="0" borderId="1" xfId="0" applyFill="1" applyBorder="1"/>
    <xf numFmtId="0" fontId="0" fillId="3" borderId="1" xfId="0" applyFill="1" applyBorder="1"/>
    <xf numFmtId="0" fontId="0" fillId="0" borderId="1" xfId="0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/>
    <xf numFmtId="4" fontId="1" fillId="0" borderId="1" xfId="0" applyNumberFormat="1" applyFont="1" applyBorder="1" applyAlignment="1">
      <alignment horizontal="right" vertical="center"/>
    </xf>
    <xf numFmtId="4" fontId="1" fillId="0" borderId="1" xfId="0" applyNumberFormat="1" applyFont="1" applyBorder="1" applyAlignment="1">
      <alignment horizontal="right"/>
    </xf>
    <xf numFmtId="0" fontId="1" fillId="0" borderId="8" xfId="0" applyFont="1" applyFill="1" applyBorder="1" applyAlignment="1" applyProtection="1">
      <alignment horizontal="left" vertical="center" wrapText="1"/>
      <protection locked="0"/>
    </xf>
    <xf numFmtId="4" fontId="1" fillId="0" borderId="1" xfId="0" applyNumberFormat="1" applyFont="1" applyFill="1" applyBorder="1" applyAlignment="1">
      <alignment horizontal="right" vertical="center"/>
    </xf>
    <xf numFmtId="0" fontId="1" fillId="2" borderId="1" xfId="1" applyFont="1" applyFill="1" applyBorder="1" applyAlignment="1">
      <alignment horizontal="left"/>
    </xf>
    <xf numFmtId="4" fontId="1" fillId="2" borderId="1" xfId="0" applyNumberFormat="1" applyFont="1" applyFill="1" applyBorder="1" applyAlignment="1">
      <alignment horizontal="right"/>
    </xf>
    <xf numFmtId="0" fontId="1" fillId="2" borderId="1" xfId="0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center"/>
    </xf>
    <xf numFmtId="4" fontId="1" fillId="2" borderId="1" xfId="1" applyNumberFormat="1" applyFont="1" applyFill="1" applyBorder="1" applyAlignment="1">
      <alignment horizontal="center"/>
    </xf>
    <xf numFmtId="1" fontId="1" fillId="2" borderId="1" xfId="0" applyNumberFormat="1" applyFont="1" applyFill="1" applyBorder="1" applyAlignment="1">
      <alignment horizontal="right"/>
    </xf>
    <xf numFmtId="0" fontId="1" fillId="0" borderId="9" xfId="3" applyFont="1" applyFill="1" applyBorder="1" applyAlignment="1">
      <alignment wrapText="1"/>
    </xf>
    <xf numFmtId="0" fontId="1" fillId="0" borderId="5" xfId="0" applyFont="1" applyFill="1" applyBorder="1"/>
    <xf numFmtId="0" fontId="1" fillId="0" borderId="10" xfId="3" applyFont="1" applyFill="1" applyBorder="1" applyAlignment="1">
      <alignment wrapText="1"/>
    </xf>
    <xf numFmtId="0" fontId="11" fillId="0" borderId="0" xfId="0" applyFont="1"/>
    <xf numFmtId="0" fontId="4" fillId="0" borderId="0" xfId="0" applyFont="1" applyFill="1" applyBorder="1" applyAlignment="1">
      <alignment horizontal="right"/>
    </xf>
    <xf numFmtId="4" fontId="11" fillId="0" borderId="0" xfId="0" applyNumberFormat="1" applyFont="1"/>
    <xf numFmtId="4" fontId="0" fillId="0" borderId="0" xfId="0" applyNumberFormat="1"/>
    <xf numFmtId="3" fontId="1" fillId="2" borderId="1" xfId="0" applyNumberFormat="1" applyFont="1" applyFill="1" applyBorder="1" applyAlignment="1">
      <alignment horizontal="right"/>
    </xf>
    <xf numFmtId="0" fontId="0" fillId="0" borderId="0" xfId="0" applyBorder="1"/>
    <xf numFmtId="0" fontId="13" fillId="0" borderId="0" xfId="0" applyFont="1" applyFill="1" applyBorder="1"/>
    <xf numFmtId="4" fontId="1" fillId="2" borderId="1" xfId="0" applyNumberFormat="1" applyFont="1" applyFill="1" applyBorder="1" applyAlignment="1">
      <alignment horizontal="right" vertical="center"/>
    </xf>
    <xf numFmtId="0" fontId="2" fillId="3" borderId="3" xfId="0" applyNumberFormat="1" applyFont="1" applyFill="1" applyBorder="1" applyAlignment="1" applyProtection="1">
      <alignment horizontal="left" vertical="center"/>
      <protection locked="0"/>
    </xf>
    <xf numFmtId="0" fontId="2" fillId="3" borderId="4" xfId="0" applyNumberFormat="1" applyFont="1" applyFill="1" applyBorder="1" applyAlignment="1" applyProtection="1">
      <alignment horizontal="left" vertical="center"/>
      <protection locked="0"/>
    </xf>
    <xf numFmtId="4" fontId="2" fillId="0" borderId="3" xfId="0" applyNumberFormat="1" applyFont="1" applyFill="1" applyBorder="1" applyAlignment="1" applyProtection="1">
      <alignment horizontal="center" vertical="center" wrapText="1"/>
    </xf>
    <xf numFmtId="4" fontId="2" fillId="0" borderId="4" xfId="0" applyNumberFormat="1" applyFont="1" applyFill="1" applyBorder="1" applyAlignment="1" applyProtection="1">
      <alignment horizontal="center" vertical="center" wrapText="1"/>
    </xf>
    <xf numFmtId="9" fontId="2" fillId="0" borderId="3" xfId="0" applyNumberFormat="1" applyFont="1" applyFill="1" applyBorder="1" applyAlignment="1" applyProtection="1">
      <alignment horizontal="center" vertical="center" wrapText="1"/>
    </xf>
    <xf numFmtId="9" fontId="2" fillId="0" borderId="4" xfId="0" applyNumberFormat="1" applyFont="1" applyFill="1" applyBorder="1" applyAlignment="1" applyProtection="1">
      <alignment horizontal="center" vertical="center" wrapText="1"/>
    </xf>
    <xf numFmtId="4" fontId="1" fillId="0" borderId="7" xfId="0" applyNumberFormat="1" applyFont="1" applyFill="1" applyBorder="1" applyAlignment="1" applyProtection="1">
      <alignment horizontal="center" vertical="center" wrapText="1"/>
      <protection locked="0"/>
    </xf>
    <xf numFmtId="4" fontId="1" fillId="0" borderId="6" xfId="0" applyNumberFormat="1" applyFont="1" applyFill="1" applyBorder="1" applyAlignment="1" applyProtection="1">
      <alignment horizontal="center" vertical="center" wrapText="1"/>
      <protection locked="0"/>
    </xf>
    <xf numFmtId="4" fontId="1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3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0" fontId="1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5" xfId="0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Fill="1" applyBorder="1" applyAlignment="1" applyProtection="1">
      <alignment horizontal="center" vertical="center" wrapText="1"/>
      <protection locked="0"/>
    </xf>
    <xf numFmtId="4" fontId="1" fillId="0" borderId="5" xfId="0" applyNumberFormat="1" applyFont="1" applyFill="1" applyBorder="1" applyAlignment="1" applyProtection="1">
      <alignment horizontal="center" vertical="center" wrapText="1"/>
      <protection locked="0"/>
    </xf>
    <xf numFmtId="4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Alignment="1">
      <alignment horizontal="center"/>
    </xf>
    <xf numFmtId="0" fontId="12" fillId="0" borderId="0" xfId="0" applyFont="1" applyFill="1" applyAlignment="1">
      <alignment horizontal="center"/>
    </xf>
  </cellXfs>
  <cellStyles count="4">
    <cellStyle name="Excel Built-in Excel Built-in Normal" xfId="3"/>
    <cellStyle name="Обычный" xfId="0" builtinId="0"/>
    <cellStyle name="Обычный 2" xfId="1"/>
    <cellStyle name="Обычный_Лист3" xfId="2"/>
  </cellStyles>
  <dxfs count="0"/>
  <tableStyles count="0" defaultTableStyle="TableStyleMedium2" defaultPivotStyle="PivotStyleLight16"/>
  <colors>
    <mruColors>
      <color rgb="FF66FFFF"/>
      <color rgb="FFFF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94"/>
  <sheetViews>
    <sheetView tabSelected="1" view="pageBreakPreview" topLeftCell="F7" zoomScale="85" zoomScaleSheetLayoutView="85" workbookViewId="0">
      <selection activeCell="X2" sqref="X2"/>
    </sheetView>
  </sheetViews>
  <sheetFormatPr defaultRowHeight="15" x14ac:dyDescent="0.25"/>
  <cols>
    <col min="1" max="1" width="5.28515625" customWidth="1"/>
    <col min="2" max="2" width="20.7109375" hidden="1" customWidth="1"/>
    <col min="3" max="3" width="41.5703125" customWidth="1"/>
    <col min="4" max="4" width="8.85546875" customWidth="1"/>
    <col min="5" max="5" width="9" customWidth="1"/>
    <col min="6" max="6" width="10.7109375" customWidth="1"/>
    <col min="7" max="7" width="8.140625" customWidth="1"/>
    <col min="8" max="8" width="7.7109375" customWidth="1"/>
    <col min="9" max="9" width="8.85546875" customWidth="1"/>
    <col min="10" max="10" width="16" hidden="1" customWidth="1"/>
    <col min="11" max="11" width="15" customWidth="1"/>
    <col min="12" max="13" width="14.140625" customWidth="1"/>
    <col min="14" max="14" width="14.85546875" customWidth="1"/>
    <col min="15" max="15" width="16.28515625" customWidth="1"/>
    <col min="16" max="17" width="16" customWidth="1"/>
    <col min="18" max="18" width="11.42578125" customWidth="1"/>
    <col min="19" max="19" width="14.7109375" customWidth="1"/>
    <col min="20" max="20" width="10.140625" customWidth="1"/>
    <col min="21" max="21" width="15.28515625" customWidth="1"/>
    <col min="22" max="22" width="16" customWidth="1"/>
    <col min="24" max="24" width="12.7109375" customWidth="1"/>
    <col min="26" max="26" width="13.42578125" customWidth="1"/>
  </cols>
  <sheetData>
    <row r="1" spans="1:26" ht="33" customHeight="1" x14ac:dyDescent="0.25">
      <c r="V1" s="94" t="s">
        <v>338</v>
      </c>
      <c r="W1" s="94"/>
      <c r="X1" s="94"/>
      <c r="Y1" s="94"/>
      <c r="Z1" s="94"/>
    </row>
    <row r="2" spans="1:26" ht="40.5" customHeight="1" x14ac:dyDescent="0.3">
      <c r="C2" s="101" t="s">
        <v>337</v>
      </c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</row>
    <row r="3" spans="1:26" ht="18.75" x14ac:dyDescent="0.3">
      <c r="C3" s="102" t="s">
        <v>336</v>
      </c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2"/>
      <c r="R3" s="102"/>
      <c r="S3" s="102"/>
      <c r="T3" s="102"/>
      <c r="U3" s="102"/>
    </row>
    <row r="5" spans="1:26" s="6" customFormat="1" x14ac:dyDescent="0.25">
      <c r="A5" s="95" t="s">
        <v>75</v>
      </c>
      <c r="B5" s="97" t="s">
        <v>0</v>
      </c>
      <c r="C5" s="97" t="s">
        <v>1</v>
      </c>
      <c r="D5" s="97" t="s">
        <v>2</v>
      </c>
      <c r="E5" s="99" t="s">
        <v>3</v>
      </c>
      <c r="F5" s="99" t="s">
        <v>4</v>
      </c>
      <c r="G5" s="97" t="s">
        <v>5</v>
      </c>
      <c r="H5" s="97" t="s">
        <v>6</v>
      </c>
      <c r="I5" s="97" t="s">
        <v>7</v>
      </c>
      <c r="J5" s="97" t="s">
        <v>8</v>
      </c>
      <c r="K5" s="89" t="s">
        <v>9</v>
      </c>
      <c r="L5" s="91" t="s">
        <v>10</v>
      </c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</row>
    <row r="6" spans="1:26" s="6" customFormat="1" ht="76.5" x14ac:dyDescent="0.25">
      <c r="A6" s="96"/>
      <c r="B6" s="98"/>
      <c r="C6" s="98"/>
      <c r="D6" s="98"/>
      <c r="E6" s="100"/>
      <c r="F6" s="100"/>
      <c r="G6" s="98"/>
      <c r="H6" s="98"/>
      <c r="I6" s="98"/>
      <c r="J6" s="98"/>
      <c r="K6" s="90"/>
      <c r="L6" s="23" t="s">
        <v>11</v>
      </c>
      <c r="M6" s="7" t="s">
        <v>12</v>
      </c>
      <c r="N6" s="8" t="s">
        <v>13</v>
      </c>
      <c r="O6" s="8" t="s">
        <v>14</v>
      </c>
      <c r="P6" s="8" t="s">
        <v>15</v>
      </c>
      <c r="Q6" s="8" t="s">
        <v>16</v>
      </c>
      <c r="R6" s="85" t="s">
        <v>17</v>
      </c>
      <c r="S6" s="86"/>
      <c r="T6" s="92" t="s">
        <v>151</v>
      </c>
      <c r="U6" s="93"/>
      <c r="V6" s="20" t="s">
        <v>18</v>
      </c>
      <c r="W6" s="87" t="s">
        <v>19</v>
      </c>
      <c r="X6" s="88"/>
      <c r="Y6" s="87" t="s">
        <v>20</v>
      </c>
      <c r="Z6" s="88"/>
    </row>
    <row r="7" spans="1:26" s="6" customFormat="1" x14ac:dyDescent="0.25">
      <c r="A7" s="57"/>
      <c r="B7" s="22"/>
      <c r="C7" s="22"/>
      <c r="D7" s="24"/>
      <c r="E7" s="21"/>
      <c r="F7" s="21"/>
      <c r="G7" s="24"/>
      <c r="H7" s="24"/>
      <c r="I7" s="24"/>
      <c r="J7" s="24"/>
      <c r="K7" s="7" t="s">
        <v>76</v>
      </c>
      <c r="L7" s="7" t="s">
        <v>76</v>
      </c>
      <c r="M7" s="7" t="s">
        <v>76</v>
      </c>
      <c r="N7" s="7" t="s">
        <v>76</v>
      </c>
      <c r="O7" s="7" t="s">
        <v>76</v>
      </c>
      <c r="P7" s="7" t="s">
        <v>76</v>
      </c>
      <c r="Q7" s="7" t="s">
        <v>76</v>
      </c>
      <c r="R7" s="8" t="s">
        <v>77</v>
      </c>
      <c r="S7" s="8" t="s">
        <v>305</v>
      </c>
      <c r="T7" s="7" t="s">
        <v>306</v>
      </c>
      <c r="U7" s="20" t="s">
        <v>305</v>
      </c>
      <c r="V7" s="7" t="s">
        <v>76</v>
      </c>
      <c r="W7" s="7" t="s">
        <v>77</v>
      </c>
      <c r="X7" s="20" t="s">
        <v>76</v>
      </c>
      <c r="Y7" s="7" t="s">
        <v>77</v>
      </c>
      <c r="Z7" s="20" t="s">
        <v>76</v>
      </c>
    </row>
    <row r="8" spans="1:26" s="6" customFormat="1" x14ac:dyDescent="0.25">
      <c r="A8" s="59">
        <v>1</v>
      </c>
      <c r="B8" s="22">
        <v>2</v>
      </c>
      <c r="C8" s="22">
        <v>3</v>
      </c>
      <c r="D8" s="22">
        <v>4</v>
      </c>
      <c r="E8" s="21">
        <v>5</v>
      </c>
      <c r="F8" s="21">
        <v>6</v>
      </c>
      <c r="G8" s="24">
        <v>7</v>
      </c>
      <c r="H8" s="24">
        <v>8</v>
      </c>
      <c r="I8" s="24">
        <v>9</v>
      </c>
      <c r="J8" s="24">
        <v>10</v>
      </c>
      <c r="K8" s="56">
        <v>11</v>
      </c>
      <c r="L8" s="7">
        <v>12</v>
      </c>
      <c r="M8" s="7">
        <v>13</v>
      </c>
      <c r="N8" s="7">
        <v>14</v>
      </c>
      <c r="O8" s="7">
        <v>15</v>
      </c>
      <c r="P8" s="7">
        <v>16</v>
      </c>
      <c r="Q8" s="7">
        <v>17</v>
      </c>
      <c r="R8" s="60">
        <v>18</v>
      </c>
      <c r="S8" s="60">
        <v>19</v>
      </c>
      <c r="T8" s="60">
        <v>20</v>
      </c>
      <c r="U8" s="60">
        <v>21</v>
      </c>
      <c r="V8" s="60">
        <v>22</v>
      </c>
      <c r="W8" s="60">
        <v>23</v>
      </c>
      <c r="X8" s="60">
        <v>24</v>
      </c>
      <c r="Y8" s="60">
        <v>25</v>
      </c>
      <c r="Z8" s="60">
        <v>26</v>
      </c>
    </row>
    <row r="9" spans="1:26" s="6" customFormat="1" hidden="1" x14ac:dyDescent="0.25">
      <c r="A9" s="57"/>
      <c r="B9" s="22"/>
      <c r="C9" s="22"/>
      <c r="D9" s="22"/>
      <c r="E9" s="21"/>
      <c r="F9" s="21"/>
      <c r="G9" s="24"/>
      <c r="H9" s="24"/>
      <c r="I9" s="24"/>
      <c r="J9" s="24"/>
      <c r="K9" s="25">
        <f>K10+K16+K23+K25+K45+K51+K71+K79+K81+K83+K109+K115+K172+K179+K187+K192+K196+K201+K203+K210+K223+K231+K244+K247+K249+K254+K260+K262+K268</f>
        <v>434636534.32000005</v>
      </c>
      <c r="L9" s="23"/>
      <c r="M9" s="7"/>
      <c r="N9" s="8"/>
      <c r="O9" s="8"/>
      <c r="P9" s="8"/>
      <c r="Q9" s="8"/>
      <c r="R9" s="8"/>
      <c r="S9" s="8"/>
      <c r="T9" s="7"/>
      <c r="U9" s="20"/>
      <c r="V9" s="20"/>
      <c r="W9" s="7"/>
      <c r="X9" s="20"/>
      <c r="Y9" s="7"/>
      <c r="Z9" s="20"/>
    </row>
    <row r="10" spans="1:26" hidden="1" x14ac:dyDescent="0.25">
      <c r="A10" s="58"/>
      <c r="B10" s="83" t="s">
        <v>21</v>
      </c>
      <c r="C10" s="84"/>
      <c r="D10" s="26"/>
      <c r="E10" s="27"/>
      <c r="F10" s="27"/>
      <c r="G10" s="26"/>
      <c r="H10" s="26"/>
      <c r="I10" s="26"/>
      <c r="J10" s="26"/>
      <c r="K10" s="28">
        <f>SUM(K11:K15)</f>
        <v>2409582.0300000003</v>
      </c>
      <c r="L10" s="28">
        <f t="shared" ref="L10:Z10" si="0">SUM(L11:L15)</f>
        <v>1041758.97</v>
      </c>
      <c r="M10" s="28">
        <f t="shared" si="0"/>
        <v>165525.12</v>
      </c>
      <c r="N10" s="28">
        <f t="shared" si="0"/>
        <v>269090.41000000003</v>
      </c>
      <c r="O10" s="28">
        <f t="shared" si="0"/>
        <v>607143.43999999994</v>
      </c>
      <c r="P10" s="28">
        <f t="shared" si="0"/>
        <v>0</v>
      </c>
      <c r="Q10" s="28">
        <f t="shared" si="0"/>
        <v>0</v>
      </c>
      <c r="R10" s="28">
        <f t="shared" si="0"/>
        <v>281</v>
      </c>
      <c r="S10" s="28">
        <f t="shared" si="0"/>
        <v>275847.06</v>
      </c>
      <c r="T10" s="28">
        <f t="shared" si="0"/>
        <v>0</v>
      </c>
      <c r="U10" s="28">
        <f t="shared" si="0"/>
        <v>0</v>
      </c>
      <c r="V10" s="28">
        <f t="shared" si="0"/>
        <v>0</v>
      </c>
      <c r="W10" s="28">
        <f t="shared" si="0"/>
        <v>600.20000000000005</v>
      </c>
      <c r="X10" s="28">
        <f t="shared" si="0"/>
        <v>730688.64</v>
      </c>
      <c r="Y10" s="28">
        <f t="shared" si="0"/>
        <v>195.1</v>
      </c>
      <c r="Z10" s="28">
        <f t="shared" si="0"/>
        <v>361287.36</v>
      </c>
    </row>
    <row r="11" spans="1:26" s="17" customFormat="1" ht="12.75" hidden="1" x14ac:dyDescent="0.2">
      <c r="A11" s="11">
        <v>1</v>
      </c>
      <c r="B11" s="35" t="s">
        <v>22</v>
      </c>
      <c r="C11" s="64" t="s">
        <v>152</v>
      </c>
      <c r="D11" s="37">
        <v>1980</v>
      </c>
      <c r="E11" s="38">
        <v>934</v>
      </c>
      <c r="F11" s="38">
        <v>847</v>
      </c>
      <c r="G11" s="37">
        <v>2</v>
      </c>
      <c r="H11" s="37">
        <v>3</v>
      </c>
      <c r="I11" s="37">
        <v>42</v>
      </c>
      <c r="J11" s="37" t="s">
        <v>23</v>
      </c>
      <c r="K11" s="65">
        <f>L11+S11+U11+V11+X11+Z11</f>
        <v>502810.04000000004</v>
      </c>
      <c r="L11" s="9">
        <f>M11+N11+O11+P11+Q11</f>
        <v>320198.75</v>
      </c>
      <c r="M11" s="39"/>
      <c r="N11" s="39"/>
      <c r="O11" s="39">
        <v>320198.75</v>
      </c>
      <c r="P11" s="39"/>
      <c r="Q11" s="39"/>
      <c r="R11" s="39"/>
      <c r="S11" s="39"/>
      <c r="T11" s="39"/>
      <c r="U11" s="39"/>
      <c r="V11" s="39"/>
      <c r="W11" s="39">
        <v>150</v>
      </c>
      <c r="X11" s="39">
        <v>182611.29</v>
      </c>
      <c r="Y11" s="39"/>
      <c r="Z11" s="39"/>
    </row>
    <row r="12" spans="1:26" s="17" customFormat="1" ht="12.75" hidden="1" x14ac:dyDescent="0.2">
      <c r="A12" s="11">
        <v>2</v>
      </c>
      <c r="B12" s="35" t="s">
        <v>22</v>
      </c>
      <c r="C12" s="64" t="s">
        <v>153</v>
      </c>
      <c r="D12" s="37">
        <v>1985</v>
      </c>
      <c r="E12" s="38">
        <v>923</v>
      </c>
      <c r="F12" s="38">
        <v>839</v>
      </c>
      <c r="G12" s="37">
        <v>2</v>
      </c>
      <c r="H12" s="37">
        <v>3</v>
      </c>
      <c r="I12" s="37">
        <v>42</v>
      </c>
      <c r="J12" s="37" t="s">
        <v>23</v>
      </c>
      <c r="K12" s="65">
        <f t="shared" ref="K12:K15" si="1">L12+S12+U12+V12+X12+Z12</f>
        <v>182611.29</v>
      </c>
      <c r="L12" s="9">
        <f t="shared" ref="L12:L15" si="2">M12+N12+O12+P12+Q12</f>
        <v>0</v>
      </c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>
        <v>150</v>
      </c>
      <c r="X12" s="39">
        <v>182611.29</v>
      </c>
      <c r="Y12" s="39"/>
      <c r="Z12" s="39"/>
    </row>
    <row r="13" spans="1:26" s="17" customFormat="1" ht="12.75" hidden="1" x14ac:dyDescent="0.2">
      <c r="A13" s="11">
        <v>3</v>
      </c>
      <c r="B13" s="35" t="s">
        <v>22</v>
      </c>
      <c r="C13" s="64" t="s">
        <v>154</v>
      </c>
      <c r="D13" s="37">
        <v>1981</v>
      </c>
      <c r="E13" s="38">
        <v>507</v>
      </c>
      <c r="F13" s="38">
        <v>306</v>
      </c>
      <c r="G13" s="37">
        <v>3</v>
      </c>
      <c r="H13" s="37">
        <v>2</v>
      </c>
      <c r="I13" s="37">
        <v>23</v>
      </c>
      <c r="J13" s="37" t="s">
        <v>23</v>
      </c>
      <c r="K13" s="65">
        <f t="shared" si="1"/>
        <v>840870.80999999994</v>
      </c>
      <c r="L13" s="9">
        <f t="shared" si="2"/>
        <v>437074.11</v>
      </c>
      <c r="M13" s="39">
        <v>100264.32000000001</v>
      </c>
      <c r="N13" s="39">
        <v>162997.41</v>
      </c>
      <c r="O13" s="39">
        <v>173812.38</v>
      </c>
      <c r="P13" s="39"/>
      <c r="Q13" s="39"/>
      <c r="R13" s="39">
        <v>281</v>
      </c>
      <c r="S13" s="39">
        <v>275847.06</v>
      </c>
      <c r="T13" s="39"/>
      <c r="U13" s="39"/>
      <c r="V13" s="39"/>
      <c r="W13" s="39">
        <v>105.1</v>
      </c>
      <c r="X13" s="39">
        <v>127949.64</v>
      </c>
      <c r="Y13" s="39"/>
      <c r="Z13" s="39"/>
    </row>
    <row r="14" spans="1:26" s="17" customFormat="1" ht="12.75" hidden="1" x14ac:dyDescent="0.2">
      <c r="A14" s="11">
        <v>4</v>
      </c>
      <c r="B14" s="35" t="s">
        <v>22</v>
      </c>
      <c r="C14" s="64" t="s">
        <v>155</v>
      </c>
      <c r="D14" s="37">
        <v>1969</v>
      </c>
      <c r="E14" s="38">
        <v>656</v>
      </c>
      <c r="F14" s="38">
        <v>606</v>
      </c>
      <c r="G14" s="37">
        <v>2</v>
      </c>
      <c r="H14" s="37">
        <v>2</v>
      </c>
      <c r="I14" s="37">
        <v>39</v>
      </c>
      <c r="J14" s="37" t="s">
        <v>23</v>
      </c>
      <c r="K14" s="65">
        <f t="shared" si="1"/>
        <v>322574.46000000002</v>
      </c>
      <c r="L14" s="9">
        <f t="shared" si="2"/>
        <v>0</v>
      </c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>
        <v>105.1</v>
      </c>
      <c r="X14" s="39">
        <v>127949.64</v>
      </c>
      <c r="Y14" s="39">
        <v>105.1</v>
      </c>
      <c r="Z14" s="39">
        <v>194624.82</v>
      </c>
    </row>
    <row r="15" spans="1:26" s="17" customFormat="1" ht="12.75" hidden="1" x14ac:dyDescent="0.2">
      <c r="A15" s="11">
        <v>5</v>
      </c>
      <c r="B15" s="35" t="s">
        <v>22</v>
      </c>
      <c r="C15" s="64" t="s">
        <v>156</v>
      </c>
      <c r="D15" s="37">
        <v>1970</v>
      </c>
      <c r="E15" s="38">
        <v>330</v>
      </c>
      <c r="F15" s="38">
        <v>298</v>
      </c>
      <c r="G15" s="37">
        <v>2</v>
      </c>
      <c r="H15" s="37">
        <v>1</v>
      </c>
      <c r="I15" s="37">
        <v>48</v>
      </c>
      <c r="J15" s="37" t="s">
        <v>157</v>
      </c>
      <c r="K15" s="65">
        <f t="shared" si="1"/>
        <v>560715.43000000005</v>
      </c>
      <c r="L15" s="9">
        <f t="shared" si="2"/>
        <v>284486.11</v>
      </c>
      <c r="M15" s="39">
        <v>65260.800000000003</v>
      </c>
      <c r="N15" s="39">
        <v>106093</v>
      </c>
      <c r="O15" s="39">
        <v>113132.31</v>
      </c>
      <c r="P15" s="39"/>
      <c r="Q15" s="39"/>
      <c r="R15" s="39"/>
      <c r="S15" s="39"/>
      <c r="T15" s="39"/>
      <c r="U15" s="39"/>
      <c r="V15" s="39"/>
      <c r="W15" s="39">
        <v>90</v>
      </c>
      <c r="X15" s="39">
        <v>109566.78</v>
      </c>
      <c r="Y15" s="39">
        <v>90</v>
      </c>
      <c r="Z15" s="39">
        <v>166662.54</v>
      </c>
    </row>
    <row r="16" spans="1:26" hidden="1" x14ac:dyDescent="0.25">
      <c r="A16" s="58"/>
      <c r="B16" s="33" t="s">
        <v>24</v>
      </c>
      <c r="C16" s="34"/>
      <c r="D16" s="26"/>
      <c r="E16" s="27"/>
      <c r="F16" s="27"/>
      <c r="G16" s="26"/>
      <c r="H16" s="26"/>
      <c r="I16" s="26"/>
      <c r="J16" s="26"/>
      <c r="K16" s="28">
        <f>SUM(K17:K22)</f>
        <v>8177721.21</v>
      </c>
      <c r="L16" s="28">
        <f t="shared" ref="L16:Z16" si="3">SUM(L17:L22)</f>
        <v>342507.25</v>
      </c>
      <c r="M16" s="28">
        <f t="shared" si="3"/>
        <v>167126.97</v>
      </c>
      <c r="N16" s="28">
        <f t="shared" si="3"/>
        <v>84874.42</v>
      </c>
      <c r="O16" s="28">
        <f t="shared" si="3"/>
        <v>90505.86</v>
      </c>
      <c r="P16" s="28">
        <f t="shared" si="3"/>
        <v>0</v>
      </c>
      <c r="Q16" s="28">
        <f t="shared" si="3"/>
        <v>0</v>
      </c>
      <c r="R16" s="28">
        <f t="shared" si="3"/>
        <v>3104</v>
      </c>
      <c r="S16" s="28">
        <f t="shared" si="3"/>
        <v>7835213.96</v>
      </c>
      <c r="T16" s="28">
        <f t="shared" si="3"/>
        <v>0</v>
      </c>
      <c r="U16" s="28">
        <f t="shared" si="3"/>
        <v>0</v>
      </c>
      <c r="V16" s="28">
        <f t="shared" si="3"/>
        <v>0</v>
      </c>
      <c r="W16" s="28">
        <f t="shared" si="3"/>
        <v>0</v>
      </c>
      <c r="X16" s="28">
        <f t="shared" si="3"/>
        <v>0</v>
      </c>
      <c r="Y16" s="28">
        <f t="shared" si="3"/>
        <v>0</v>
      </c>
      <c r="Z16" s="28">
        <f t="shared" si="3"/>
        <v>0</v>
      </c>
    </row>
    <row r="17" spans="1:26" s="17" customFormat="1" ht="12.75" hidden="1" x14ac:dyDescent="0.2">
      <c r="A17" s="11">
        <v>1</v>
      </c>
      <c r="B17" s="35" t="s">
        <v>25</v>
      </c>
      <c r="C17" s="18" t="s">
        <v>81</v>
      </c>
      <c r="D17" s="37">
        <v>1965</v>
      </c>
      <c r="E17" s="38">
        <v>581.1</v>
      </c>
      <c r="F17" s="38">
        <v>300.3</v>
      </c>
      <c r="G17" s="37">
        <v>2</v>
      </c>
      <c r="H17" s="37">
        <v>8</v>
      </c>
      <c r="I17" s="37">
        <v>20</v>
      </c>
      <c r="J17" s="37" t="s">
        <v>158</v>
      </c>
      <c r="K17" s="65">
        <f t="shared" ref="K17:K22" si="4">L17+S17+U17+V17+X17+Z17</f>
        <v>902478.51</v>
      </c>
      <c r="L17" s="9">
        <f t="shared" ref="L17:L22" si="5">M17+N17+O17+P17+Q17</f>
        <v>114918.33</v>
      </c>
      <c r="M17" s="39">
        <v>114918.33</v>
      </c>
      <c r="N17" s="39"/>
      <c r="O17" s="39"/>
      <c r="P17" s="39"/>
      <c r="Q17" s="39"/>
      <c r="R17" s="39">
        <v>312</v>
      </c>
      <c r="S17" s="39">
        <v>787560.18</v>
      </c>
      <c r="T17" s="39"/>
      <c r="U17" s="39"/>
      <c r="V17" s="39"/>
      <c r="W17" s="39"/>
      <c r="X17" s="39"/>
      <c r="Y17" s="39"/>
      <c r="Z17" s="39"/>
    </row>
    <row r="18" spans="1:26" s="17" customFormat="1" ht="12.75" hidden="1" x14ac:dyDescent="0.2">
      <c r="A18" s="11">
        <v>2</v>
      </c>
      <c r="B18" s="35" t="s">
        <v>25</v>
      </c>
      <c r="C18" s="18" t="s">
        <v>80</v>
      </c>
      <c r="D18" s="37">
        <v>1966</v>
      </c>
      <c r="E18" s="38">
        <v>1590</v>
      </c>
      <c r="F18" s="38">
        <v>1590</v>
      </c>
      <c r="G18" s="37">
        <v>2</v>
      </c>
      <c r="H18" s="37">
        <v>5</v>
      </c>
      <c r="I18" s="37">
        <v>52</v>
      </c>
      <c r="J18" s="37" t="s">
        <v>23</v>
      </c>
      <c r="K18" s="65">
        <f t="shared" si="4"/>
        <v>3210822.21</v>
      </c>
      <c r="L18" s="9">
        <f t="shared" si="5"/>
        <v>0</v>
      </c>
      <c r="M18" s="39"/>
      <c r="N18" s="39"/>
      <c r="O18" s="39"/>
      <c r="P18" s="39"/>
      <c r="Q18" s="39"/>
      <c r="R18" s="39">
        <v>1272</v>
      </c>
      <c r="S18" s="39">
        <v>3210822.21</v>
      </c>
      <c r="T18" s="39"/>
      <c r="U18" s="39"/>
      <c r="V18" s="39"/>
      <c r="W18" s="39"/>
      <c r="X18" s="39"/>
      <c r="Y18" s="39"/>
      <c r="Z18" s="39"/>
    </row>
    <row r="19" spans="1:26" s="17" customFormat="1" ht="12.75" hidden="1" x14ac:dyDescent="0.2">
      <c r="A19" s="11">
        <v>3</v>
      </c>
      <c r="B19" s="35" t="s">
        <v>25</v>
      </c>
      <c r="C19" s="18" t="s">
        <v>83</v>
      </c>
      <c r="D19" s="37">
        <v>1970</v>
      </c>
      <c r="E19" s="38">
        <v>860</v>
      </c>
      <c r="F19" s="38">
        <v>860</v>
      </c>
      <c r="G19" s="37">
        <v>2</v>
      </c>
      <c r="H19" s="37">
        <v>2</v>
      </c>
      <c r="I19" s="37">
        <v>33</v>
      </c>
      <c r="J19" s="37" t="s">
        <v>23</v>
      </c>
      <c r="K19" s="65">
        <f t="shared" si="4"/>
        <v>1736671.12</v>
      </c>
      <c r="L19" s="9">
        <f t="shared" si="5"/>
        <v>0</v>
      </c>
      <c r="M19" s="39"/>
      <c r="N19" s="39"/>
      <c r="O19" s="39"/>
      <c r="P19" s="39"/>
      <c r="Q19" s="39"/>
      <c r="R19" s="39">
        <v>688</v>
      </c>
      <c r="S19" s="39">
        <v>1736671.12</v>
      </c>
      <c r="T19" s="39"/>
      <c r="U19" s="39"/>
      <c r="V19" s="39"/>
      <c r="W19" s="39"/>
      <c r="X19" s="39"/>
      <c r="Y19" s="39"/>
      <c r="Z19" s="39"/>
    </row>
    <row r="20" spans="1:26" s="17" customFormat="1" ht="12.75" hidden="1" x14ac:dyDescent="0.2">
      <c r="A20" s="11">
        <v>4</v>
      </c>
      <c r="B20" s="35" t="s">
        <v>25</v>
      </c>
      <c r="C20" s="18" t="s">
        <v>82</v>
      </c>
      <c r="D20" s="37">
        <v>1973</v>
      </c>
      <c r="E20" s="38">
        <v>370</v>
      </c>
      <c r="F20" s="38">
        <v>370</v>
      </c>
      <c r="G20" s="37">
        <v>2</v>
      </c>
      <c r="H20" s="37">
        <v>2</v>
      </c>
      <c r="I20" s="37">
        <v>23</v>
      </c>
      <c r="J20" s="37" t="s">
        <v>23</v>
      </c>
      <c r="K20" s="65">
        <f t="shared" si="4"/>
        <v>747172.46</v>
      </c>
      <c r="L20" s="9">
        <f t="shared" si="5"/>
        <v>0</v>
      </c>
      <c r="M20" s="39"/>
      <c r="N20" s="39"/>
      <c r="O20" s="39"/>
      <c r="P20" s="39"/>
      <c r="Q20" s="39"/>
      <c r="R20" s="39">
        <v>296</v>
      </c>
      <c r="S20" s="39">
        <v>747172.46</v>
      </c>
      <c r="T20" s="39"/>
      <c r="U20" s="39"/>
      <c r="V20" s="39"/>
      <c r="W20" s="39"/>
      <c r="X20" s="39"/>
      <c r="Y20" s="39"/>
      <c r="Z20" s="39"/>
    </row>
    <row r="21" spans="1:26" s="17" customFormat="1" ht="12.75" hidden="1" x14ac:dyDescent="0.2">
      <c r="A21" s="11">
        <v>5</v>
      </c>
      <c r="B21" s="35" t="s">
        <v>25</v>
      </c>
      <c r="C21" s="18" t="s">
        <v>78</v>
      </c>
      <c r="D21" s="37">
        <v>1963</v>
      </c>
      <c r="E21" s="38">
        <v>410</v>
      </c>
      <c r="F21" s="38">
        <v>408.1</v>
      </c>
      <c r="G21" s="37">
        <v>2</v>
      </c>
      <c r="H21" s="37">
        <v>1</v>
      </c>
      <c r="I21" s="37">
        <v>16</v>
      </c>
      <c r="J21" s="37" t="s">
        <v>23</v>
      </c>
      <c r="K21" s="65">
        <f t="shared" si="4"/>
        <v>827947.87</v>
      </c>
      <c r="L21" s="9">
        <f t="shared" si="5"/>
        <v>0</v>
      </c>
      <c r="M21" s="39"/>
      <c r="N21" s="39"/>
      <c r="O21" s="39"/>
      <c r="P21" s="39"/>
      <c r="Q21" s="39"/>
      <c r="R21" s="39">
        <v>328</v>
      </c>
      <c r="S21" s="39">
        <v>827947.87</v>
      </c>
      <c r="T21" s="39"/>
      <c r="U21" s="39"/>
      <c r="V21" s="39"/>
      <c r="W21" s="39"/>
      <c r="X21" s="39"/>
      <c r="Y21" s="39"/>
      <c r="Z21" s="39"/>
    </row>
    <row r="22" spans="1:26" s="17" customFormat="1" ht="12.75" hidden="1" x14ac:dyDescent="0.2">
      <c r="A22" s="11">
        <v>6</v>
      </c>
      <c r="B22" s="35" t="s">
        <v>25</v>
      </c>
      <c r="C22" s="18" t="s">
        <v>79</v>
      </c>
      <c r="D22" s="37">
        <v>1959</v>
      </c>
      <c r="E22" s="38">
        <v>264</v>
      </c>
      <c r="F22" s="38">
        <v>260</v>
      </c>
      <c r="G22" s="37">
        <v>2</v>
      </c>
      <c r="H22" s="37">
        <v>1</v>
      </c>
      <c r="I22" s="37">
        <v>12</v>
      </c>
      <c r="J22" s="37" t="s">
        <v>23</v>
      </c>
      <c r="K22" s="65">
        <f t="shared" si="4"/>
        <v>752629.04</v>
      </c>
      <c r="L22" s="9">
        <f t="shared" si="5"/>
        <v>227588.91999999998</v>
      </c>
      <c r="M22" s="39">
        <v>52208.639999999999</v>
      </c>
      <c r="N22" s="39">
        <v>84874.42</v>
      </c>
      <c r="O22" s="39">
        <v>90505.86</v>
      </c>
      <c r="P22" s="39"/>
      <c r="Q22" s="39"/>
      <c r="R22" s="39">
        <v>208</v>
      </c>
      <c r="S22" s="39">
        <v>525040.12</v>
      </c>
      <c r="T22" s="39"/>
      <c r="U22" s="39"/>
      <c r="V22" s="39"/>
      <c r="W22" s="39"/>
      <c r="X22" s="39"/>
      <c r="Y22" s="39"/>
      <c r="Z22" s="39"/>
    </row>
    <row r="23" spans="1:26" hidden="1" x14ac:dyDescent="0.25">
      <c r="A23" s="58"/>
      <c r="B23" s="33" t="s">
        <v>30</v>
      </c>
      <c r="C23" s="34"/>
      <c r="D23" s="26"/>
      <c r="E23" s="27"/>
      <c r="F23" s="27"/>
      <c r="G23" s="26"/>
      <c r="H23" s="26"/>
      <c r="I23" s="26"/>
      <c r="J23" s="26"/>
      <c r="K23" s="28">
        <f>SUM(K24)</f>
        <v>1994142.73</v>
      </c>
      <c r="L23" s="28">
        <f t="shared" ref="L23:Z23" si="6">SUM(L24)</f>
        <v>0</v>
      </c>
      <c r="M23" s="28">
        <f t="shared" si="6"/>
        <v>0</v>
      </c>
      <c r="N23" s="28">
        <f t="shared" si="6"/>
        <v>0</v>
      </c>
      <c r="O23" s="28">
        <f t="shared" si="6"/>
        <v>0</v>
      </c>
      <c r="P23" s="28">
        <f t="shared" si="6"/>
        <v>0</v>
      </c>
      <c r="Q23" s="28">
        <f t="shared" si="6"/>
        <v>0</v>
      </c>
      <c r="R23" s="28">
        <f t="shared" si="6"/>
        <v>790</v>
      </c>
      <c r="S23" s="28">
        <f t="shared" si="6"/>
        <v>1994142.73</v>
      </c>
      <c r="T23" s="28">
        <f t="shared" si="6"/>
        <v>0</v>
      </c>
      <c r="U23" s="28">
        <f t="shared" si="6"/>
        <v>0</v>
      </c>
      <c r="V23" s="28">
        <f t="shared" si="6"/>
        <v>0</v>
      </c>
      <c r="W23" s="28">
        <f t="shared" si="6"/>
        <v>0</v>
      </c>
      <c r="X23" s="28">
        <f t="shared" si="6"/>
        <v>0</v>
      </c>
      <c r="Y23" s="28">
        <f t="shared" si="6"/>
        <v>0</v>
      </c>
      <c r="Z23" s="28">
        <f t="shared" si="6"/>
        <v>0</v>
      </c>
    </row>
    <row r="24" spans="1:26" s="16" customFormat="1" ht="12.75" hidden="1" x14ac:dyDescent="0.2">
      <c r="A24" s="61">
        <v>7</v>
      </c>
      <c r="B24" s="35" t="s">
        <v>31</v>
      </c>
      <c r="C24" s="61" t="s">
        <v>84</v>
      </c>
      <c r="D24" s="37">
        <v>1981</v>
      </c>
      <c r="E24" s="38">
        <v>1075.0999999999999</v>
      </c>
      <c r="F24" s="38">
        <v>983.3</v>
      </c>
      <c r="G24" s="37">
        <v>2</v>
      </c>
      <c r="H24" s="37">
        <v>3</v>
      </c>
      <c r="I24" s="37">
        <v>30</v>
      </c>
      <c r="J24" s="37" t="s">
        <v>23</v>
      </c>
      <c r="K24" s="65">
        <f>L24+S24+U24+V24+X24+Z24</f>
        <v>1994142.73</v>
      </c>
      <c r="L24" s="9">
        <f>M24+N24+O24+P24+Q24</f>
        <v>0</v>
      </c>
      <c r="M24" s="39"/>
      <c r="N24" s="39"/>
      <c r="O24" s="39"/>
      <c r="P24" s="39"/>
      <c r="Q24" s="39"/>
      <c r="R24" s="39">
        <v>790</v>
      </c>
      <c r="S24" s="32">
        <v>1994142.73</v>
      </c>
      <c r="T24" s="39"/>
      <c r="U24" s="39"/>
      <c r="V24" s="39"/>
      <c r="W24" s="39"/>
      <c r="X24" s="39"/>
      <c r="Y24" s="39"/>
      <c r="Z24" s="39"/>
    </row>
    <row r="25" spans="1:26" hidden="1" x14ac:dyDescent="0.25">
      <c r="A25" s="58"/>
      <c r="B25" s="33" t="s">
        <v>26</v>
      </c>
      <c r="C25" s="34"/>
      <c r="D25" s="26"/>
      <c r="E25" s="27"/>
      <c r="F25" s="27"/>
      <c r="G25" s="26"/>
      <c r="H25" s="26"/>
      <c r="I25" s="26"/>
      <c r="J25" s="26"/>
      <c r="K25" s="28">
        <f>SUM(K26:K44)</f>
        <v>43978619.799999997</v>
      </c>
      <c r="L25" s="28">
        <f t="shared" ref="L25:Z25" si="7">SUM(L26:L44)</f>
        <v>12585045.489999998</v>
      </c>
      <c r="M25" s="28">
        <f t="shared" si="7"/>
        <v>4514979.4499999993</v>
      </c>
      <c r="N25" s="28">
        <f t="shared" si="7"/>
        <v>4462563.58</v>
      </c>
      <c r="O25" s="28">
        <f t="shared" si="7"/>
        <v>3350389.56</v>
      </c>
      <c r="P25" s="28">
        <f t="shared" si="7"/>
        <v>0</v>
      </c>
      <c r="Q25" s="28">
        <f t="shared" si="7"/>
        <v>257112.90000000002</v>
      </c>
      <c r="R25" s="28">
        <f t="shared" si="7"/>
        <v>10051.5</v>
      </c>
      <c r="S25" s="28">
        <f t="shared" si="7"/>
        <v>24764538.68</v>
      </c>
      <c r="T25" s="28">
        <f t="shared" si="7"/>
        <v>1</v>
      </c>
      <c r="U25" s="28">
        <f t="shared" si="7"/>
        <v>1869608.62</v>
      </c>
      <c r="V25" s="28">
        <f t="shared" si="7"/>
        <v>0</v>
      </c>
      <c r="W25" s="28">
        <f t="shared" si="7"/>
        <v>1605</v>
      </c>
      <c r="X25" s="28">
        <f t="shared" si="7"/>
        <v>1953940.7400000002</v>
      </c>
      <c r="Y25" s="28">
        <f t="shared" si="7"/>
        <v>1515</v>
      </c>
      <c r="Z25" s="28">
        <f t="shared" si="7"/>
        <v>2805486.27</v>
      </c>
    </row>
    <row r="26" spans="1:26" s="15" customFormat="1" ht="12.75" hidden="1" x14ac:dyDescent="0.2">
      <c r="A26" s="1">
        <v>1</v>
      </c>
      <c r="B26" s="35" t="s">
        <v>159</v>
      </c>
      <c r="C26" s="1" t="s">
        <v>160</v>
      </c>
      <c r="D26" s="37">
        <v>1967</v>
      </c>
      <c r="E26" s="38">
        <v>3432.2</v>
      </c>
      <c r="F26" s="15">
        <v>3157.1</v>
      </c>
      <c r="G26" s="37">
        <v>5</v>
      </c>
      <c r="H26" s="37">
        <v>4</v>
      </c>
      <c r="I26" s="37">
        <v>130</v>
      </c>
      <c r="J26" s="37" t="s">
        <v>23</v>
      </c>
      <c r="K26" s="65">
        <f t="shared" ref="K26:K44" si="8">L26+S26+U26+V26+X26+Z26</f>
        <v>2052390.69</v>
      </c>
      <c r="L26" s="9">
        <f t="shared" ref="L26:L44" si="9">M26+N26+O26+P26+Q26</f>
        <v>1515278.15</v>
      </c>
      <c r="M26" s="32">
        <v>678751.86</v>
      </c>
      <c r="N26" s="32">
        <v>836526.29</v>
      </c>
      <c r="O26" s="39"/>
      <c r="P26" s="39"/>
      <c r="Q26" s="39"/>
      <c r="R26" s="39"/>
      <c r="S26" s="39"/>
      <c r="T26" s="39"/>
      <c r="U26" s="39"/>
      <c r="V26" s="39"/>
      <c r="W26" s="39">
        <v>175</v>
      </c>
      <c r="X26" s="32">
        <v>213046.48</v>
      </c>
      <c r="Y26" s="39">
        <v>175</v>
      </c>
      <c r="Z26" s="32">
        <v>324066.06</v>
      </c>
    </row>
    <row r="27" spans="1:26" s="15" customFormat="1" ht="12.75" hidden="1" x14ac:dyDescent="0.2">
      <c r="A27" s="1">
        <v>2</v>
      </c>
      <c r="B27" s="35" t="s">
        <v>159</v>
      </c>
      <c r="C27" s="1" t="s">
        <v>161</v>
      </c>
      <c r="D27" s="37">
        <v>1958</v>
      </c>
      <c r="E27" s="38">
        <v>284</v>
      </c>
      <c r="F27" s="38">
        <v>262.2</v>
      </c>
      <c r="G27" s="37">
        <v>2</v>
      </c>
      <c r="H27" s="37">
        <v>1</v>
      </c>
      <c r="I27" s="37">
        <v>15</v>
      </c>
      <c r="J27" s="37" t="s">
        <v>23</v>
      </c>
      <c r="K27" s="65">
        <f t="shared" si="8"/>
        <v>519153.67</v>
      </c>
      <c r="L27" s="9">
        <f t="shared" si="9"/>
        <v>304308.63</v>
      </c>
      <c r="M27" s="32">
        <v>56163.839999999997</v>
      </c>
      <c r="N27" s="32">
        <v>91304.320000000007</v>
      </c>
      <c r="O27" s="32">
        <v>97362.37</v>
      </c>
      <c r="P27" s="39"/>
      <c r="Q27" s="39">
        <v>59478.1</v>
      </c>
      <c r="R27" s="39"/>
      <c r="S27" s="39"/>
      <c r="T27" s="39"/>
      <c r="U27" s="39"/>
      <c r="V27" s="39"/>
      <c r="W27" s="39">
        <v>70</v>
      </c>
      <c r="X27" s="32">
        <v>85218.61</v>
      </c>
      <c r="Y27" s="39">
        <v>70</v>
      </c>
      <c r="Z27" s="32">
        <v>129626.43</v>
      </c>
    </row>
    <row r="28" spans="1:26" s="15" customFormat="1" ht="12.75" hidden="1" x14ac:dyDescent="0.2">
      <c r="A28" s="1">
        <v>3</v>
      </c>
      <c r="B28" s="35" t="s">
        <v>159</v>
      </c>
      <c r="C28" s="1" t="s">
        <v>162</v>
      </c>
      <c r="D28" s="37">
        <v>1975</v>
      </c>
      <c r="E28" s="38">
        <v>599</v>
      </c>
      <c r="F28" s="38">
        <v>539</v>
      </c>
      <c r="G28" s="37">
        <v>3</v>
      </c>
      <c r="H28" s="37">
        <v>2</v>
      </c>
      <c r="I28" s="37">
        <v>20</v>
      </c>
      <c r="J28" s="37" t="s">
        <v>23</v>
      </c>
      <c r="K28" s="65">
        <f t="shared" si="8"/>
        <v>496341.66000000003</v>
      </c>
      <c r="L28" s="9">
        <f t="shared" si="9"/>
        <v>0</v>
      </c>
      <c r="M28" s="39"/>
      <c r="N28" s="39"/>
      <c r="O28" s="39"/>
      <c r="P28" s="39"/>
      <c r="Q28" s="39"/>
      <c r="R28" s="39">
        <v>394</v>
      </c>
      <c r="S28" s="32">
        <v>386774.88</v>
      </c>
      <c r="T28" s="39"/>
      <c r="U28" s="39"/>
      <c r="V28" s="39"/>
      <c r="W28" s="39">
        <v>90</v>
      </c>
      <c r="X28" s="32">
        <v>109566.78</v>
      </c>
      <c r="Y28" s="39"/>
      <c r="Z28" s="39"/>
    </row>
    <row r="29" spans="1:26" s="15" customFormat="1" ht="12.75" hidden="1" x14ac:dyDescent="0.2">
      <c r="A29" s="1">
        <v>4</v>
      </c>
      <c r="B29" s="35" t="s">
        <v>159</v>
      </c>
      <c r="C29" s="1" t="s">
        <v>163</v>
      </c>
      <c r="D29" s="37">
        <v>1969</v>
      </c>
      <c r="E29" s="38">
        <v>6815.92</v>
      </c>
      <c r="F29" s="38">
        <v>6121.1</v>
      </c>
      <c r="G29" s="37">
        <v>5</v>
      </c>
      <c r="H29" s="37">
        <v>8</v>
      </c>
      <c r="I29" s="37">
        <v>278</v>
      </c>
      <c r="J29" s="37" t="s">
        <v>23</v>
      </c>
      <c r="K29" s="65">
        <f t="shared" si="8"/>
        <v>9464650.4000000004</v>
      </c>
      <c r="L29" s="9">
        <f t="shared" si="9"/>
        <v>3009153</v>
      </c>
      <c r="M29" s="32">
        <v>1347916.35</v>
      </c>
      <c r="N29" s="32">
        <v>1661236.65</v>
      </c>
      <c r="O29" s="39"/>
      <c r="P29" s="39"/>
      <c r="Q29" s="39"/>
      <c r="R29" s="39">
        <v>2204.8000000000002</v>
      </c>
      <c r="S29" s="32">
        <v>5565425.1600000001</v>
      </c>
      <c r="T29" s="39"/>
      <c r="U29" s="39"/>
      <c r="V29" s="39"/>
      <c r="W29" s="39">
        <v>290</v>
      </c>
      <c r="X29" s="32">
        <v>353048.48</v>
      </c>
      <c r="Y29" s="39">
        <v>290</v>
      </c>
      <c r="Z29" s="32">
        <v>537023.76</v>
      </c>
    </row>
    <row r="30" spans="1:26" s="15" customFormat="1" ht="12.75" hidden="1" x14ac:dyDescent="0.2">
      <c r="A30" s="1">
        <v>5</v>
      </c>
      <c r="B30" s="35" t="s">
        <v>159</v>
      </c>
      <c r="C30" s="1" t="s">
        <v>164</v>
      </c>
      <c r="D30" s="37">
        <v>1963</v>
      </c>
      <c r="E30" s="38">
        <v>2996.9</v>
      </c>
      <c r="F30" s="38">
        <v>1781</v>
      </c>
      <c r="G30" s="37">
        <v>4</v>
      </c>
      <c r="H30" s="37">
        <v>3</v>
      </c>
      <c r="I30" s="37">
        <v>107</v>
      </c>
      <c r="J30" s="37" t="s">
        <v>23</v>
      </c>
      <c r="K30" s="65">
        <f t="shared" si="8"/>
        <v>5395589.9900000002</v>
      </c>
      <c r="L30" s="9">
        <f t="shared" si="9"/>
        <v>2350510.94</v>
      </c>
      <c r="M30" s="32">
        <v>592666.94999999995</v>
      </c>
      <c r="N30" s="32">
        <v>730431.15</v>
      </c>
      <c r="O30" s="32">
        <v>1027412.84</v>
      </c>
      <c r="P30" s="39"/>
      <c r="Q30" s="39"/>
      <c r="R30" s="39">
        <v>951</v>
      </c>
      <c r="S30" s="32">
        <v>2400543.96</v>
      </c>
      <c r="T30" s="39"/>
      <c r="U30" s="39"/>
      <c r="V30" s="39"/>
      <c r="W30" s="39">
        <v>210</v>
      </c>
      <c r="X30" s="32">
        <v>255655.8</v>
      </c>
      <c r="Y30" s="39">
        <v>210</v>
      </c>
      <c r="Z30" s="32">
        <v>388879.29</v>
      </c>
    </row>
    <row r="31" spans="1:26" s="15" customFormat="1" ht="12.75" hidden="1" x14ac:dyDescent="0.2">
      <c r="A31" s="1">
        <v>6</v>
      </c>
      <c r="B31" s="35" t="s">
        <v>159</v>
      </c>
      <c r="C31" s="1" t="s">
        <v>165</v>
      </c>
      <c r="D31" s="37">
        <v>1959</v>
      </c>
      <c r="E31" s="38">
        <v>148</v>
      </c>
      <c r="F31" s="38">
        <v>109.3</v>
      </c>
      <c r="G31" s="37">
        <v>2</v>
      </c>
      <c r="H31" s="37">
        <v>1</v>
      </c>
      <c r="I31" s="37">
        <v>4</v>
      </c>
      <c r="J31" s="37" t="s">
        <v>158</v>
      </c>
      <c r="K31" s="65">
        <f t="shared" si="8"/>
        <v>460648.18000000005</v>
      </c>
      <c r="L31" s="9">
        <f t="shared" si="9"/>
        <v>80006.600000000006</v>
      </c>
      <c r="M31" s="32">
        <v>29268.48</v>
      </c>
      <c r="N31" s="39"/>
      <c r="O31" s="32">
        <v>50738.12</v>
      </c>
      <c r="P31" s="39"/>
      <c r="Q31" s="39"/>
      <c r="R31" s="39">
        <v>90</v>
      </c>
      <c r="S31" s="32">
        <v>227180.82</v>
      </c>
      <c r="T31" s="39"/>
      <c r="U31" s="39"/>
      <c r="V31" s="39"/>
      <c r="W31" s="39">
        <v>50</v>
      </c>
      <c r="X31" s="32">
        <v>60870.44</v>
      </c>
      <c r="Y31" s="39">
        <v>50</v>
      </c>
      <c r="Z31" s="32">
        <v>92590.32</v>
      </c>
    </row>
    <row r="32" spans="1:26" s="15" customFormat="1" ht="12.75" hidden="1" x14ac:dyDescent="0.2">
      <c r="A32" s="1">
        <v>7</v>
      </c>
      <c r="B32" s="35" t="s">
        <v>159</v>
      </c>
      <c r="C32" s="1" t="s">
        <v>166</v>
      </c>
      <c r="D32" s="37">
        <v>1987</v>
      </c>
      <c r="E32" s="38">
        <v>2509.6999999999998</v>
      </c>
      <c r="F32" s="38">
        <v>1833.7</v>
      </c>
      <c r="G32" s="37">
        <v>9</v>
      </c>
      <c r="H32" s="37">
        <v>1</v>
      </c>
      <c r="I32" s="37">
        <v>61</v>
      </c>
      <c r="J32" s="37" t="s">
        <v>23</v>
      </c>
      <c r="K32" s="65">
        <f t="shared" si="8"/>
        <v>1869608.62</v>
      </c>
      <c r="L32" s="9">
        <f t="shared" si="9"/>
        <v>0</v>
      </c>
      <c r="M32" s="39"/>
      <c r="N32" s="39"/>
      <c r="O32" s="39"/>
      <c r="P32" s="39"/>
      <c r="Q32" s="39"/>
      <c r="R32" s="39"/>
      <c r="S32" s="39"/>
      <c r="T32" s="41">
        <v>1</v>
      </c>
      <c r="U32" s="39">
        <v>1869608.62</v>
      </c>
      <c r="V32" s="39"/>
      <c r="W32" s="39"/>
      <c r="X32" s="39"/>
      <c r="Y32" s="39"/>
      <c r="Z32" s="39"/>
    </row>
    <row r="33" spans="1:26" s="15" customFormat="1" ht="12.75" hidden="1" x14ac:dyDescent="0.2">
      <c r="A33" s="1">
        <v>8</v>
      </c>
      <c r="B33" s="35" t="s">
        <v>159</v>
      </c>
      <c r="C33" s="1" t="s">
        <v>167</v>
      </c>
      <c r="D33" s="37">
        <v>1974</v>
      </c>
      <c r="E33" s="38">
        <v>961</v>
      </c>
      <c r="F33" s="38">
        <v>888</v>
      </c>
      <c r="G33" s="37">
        <v>2</v>
      </c>
      <c r="H33" s="37">
        <v>3</v>
      </c>
      <c r="I33" s="37">
        <v>47</v>
      </c>
      <c r="J33" s="37" t="s">
        <v>23</v>
      </c>
      <c r="K33" s="65">
        <f t="shared" si="8"/>
        <v>1610459.57</v>
      </c>
      <c r="L33" s="9">
        <f t="shared" si="9"/>
        <v>0</v>
      </c>
      <c r="M33" s="39"/>
      <c r="N33" s="39"/>
      <c r="O33" s="39"/>
      <c r="P33" s="39"/>
      <c r="Q33" s="39"/>
      <c r="R33" s="39">
        <v>638</v>
      </c>
      <c r="S33" s="32">
        <v>1610459.57</v>
      </c>
      <c r="T33" s="39"/>
      <c r="U33" s="39"/>
      <c r="V33" s="39"/>
      <c r="W33" s="39"/>
      <c r="X33" s="39"/>
      <c r="Y33" s="39"/>
      <c r="Z33" s="39"/>
    </row>
    <row r="34" spans="1:26" s="15" customFormat="1" ht="12.75" hidden="1" x14ac:dyDescent="0.2">
      <c r="A34" s="1">
        <v>9</v>
      </c>
      <c r="B34" s="35" t="s">
        <v>159</v>
      </c>
      <c r="C34" s="1" t="s">
        <v>168</v>
      </c>
      <c r="D34" s="37">
        <v>1961</v>
      </c>
      <c r="E34" s="38">
        <v>1051.8</v>
      </c>
      <c r="F34" s="38">
        <v>646.20000000000005</v>
      </c>
      <c r="G34" s="37">
        <v>2</v>
      </c>
      <c r="H34" s="37">
        <v>2</v>
      </c>
      <c r="I34" s="37">
        <v>38</v>
      </c>
      <c r="J34" s="37" t="s">
        <v>23</v>
      </c>
      <c r="K34" s="65">
        <f t="shared" si="8"/>
        <v>2289231.1799999997</v>
      </c>
      <c r="L34" s="9">
        <f t="shared" si="9"/>
        <v>906734.75</v>
      </c>
      <c r="M34" s="32">
        <v>208003.98</v>
      </c>
      <c r="N34" s="32">
        <v>338147.23</v>
      </c>
      <c r="O34" s="32">
        <v>360583.54</v>
      </c>
      <c r="P34" s="39"/>
      <c r="Q34" s="39"/>
      <c r="R34" s="39">
        <v>426.1</v>
      </c>
      <c r="S34" s="32">
        <v>1075574.97</v>
      </c>
      <c r="T34" s="39"/>
      <c r="U34" s="39"/>
      <c r="V34" s="39"/>
      <c r="W34" s="39">
        <v>100</v>
      </c>
      <c r="X34" s="32">
        <v>121740.85</v>
      </c>
      <c r="Y34" s="39">
        <v>100</v>
      </c>
      <c r="Z34" s="32">
        <v>185180.61</v>
      </c>
    </row>
    <row r="35" spans="1:26" s="15" customFormat="1" ht="12.75" hidden="1" x14ac:dyDescent="0.2">
      <c r="A35" s="1">
        <v>10</v>
      </c>
      <c r="B35" s="35" t="s">
        <v>159</v>
      </c>
      <c r="C35" s="1" t="s">
        <v>169</v>
      </c>
      <c r="D35" s="37">
        <v>1957</v>
      </c>
      <c r="E35" s="38">
        <v>474.2</v>
      </c>
      <c r="F35" s="38">
        <v>434.3</v>
      </c>
      <c r="G35" s="37">
        <v>2</v>
      </c>
      <c r="H35" s="37">
        <v>1</v>
      </c>
      <c r="I35" s="37">
        <v>18</v>
      </c>
      <c r="J35" s="37" t="s">
        <v>23</v>
      </c>
      <c r="K35" s="65">
        <f t="shared" si="8"/>
        <v>1559886.2699999998</v>
      </c>
      <c r="L35" s="9">
        <f t="shared" si="9"/>
        <v>508109.61</v>
      </c>
      <c r="M35" s="32">
        <v>93777.78</v>
      </c>
      <c r="N35" s="32">
        <v>152452.45000000001</v>
      </c>
      <c r="O35" s="32">
        <v>162567.72</v>
      </c>
      <c r="P35" s="39"/>
      <c r="Q35" s="39">
        <v>99311.66</v>
      </c>
      <c r="R35" s="39">
        <v>319.39999999999998</v>
      </c>
      <c r="S35" s="32">
        <v>806239.48</v>
      </c>
      <c r="T35" s="39"/>
      <c r="U35" s="39"/>
      <c r="V35" s="39"/>
      <c r="W35" s="39">
        <v>80</v>
      </c>
      <c r="X35" s="32">
        <v>97392.68</v>
      </c>
      <c r="Y35" s="39">
        <v>80</v>
      </c>
      <c r="Z35" s="32">
        <v>148144.5</v>
      </c>
    </row>
    <row r="36" spans="1:26" s="15" customFormat="1" ht="12.75" hidden="1" x14ac:dyDescent="0.2">
      <c r="A36" s="1">
        <v>11</v>
      </c>
      <c r="B36" s="35" t="s">
        <v>159</v>
      </c>
      <c r="C36" s="1" t="s">
        <v>170</v>
      </c>
      <c r="D36" s="37">
        <v>1957</v>
      </c>
      <c r="E36" s="38">
        <v>469.48</v>
      </c>
      <c r="F36" s="38">
        <v>429.6</v>
      </c>
      <c r="G36" s="37">
        <v>2</v>
      </c>
      <c r="H36" s="37">
        <v>1</v>
      </c>
      <c r="I36" s="37">
        <v>18</v>
      </c>
      <c r="J36" s="37" t="s">
        <v>27</v>
      </c>
      <c r="K36" s="65">
        <f t="shared" si="8"/>
        <v>1309291.5499999998</v>
      </c>
      <c r="L36" s="9">
        <f t="shared" si="9"/>
        <v>503052.06999999995</v>
      </c>
      <c r="M36" s="32">
        <v>92844.36</v>
      </c>
      <c r="N36" s="32">
        <v>150934.99</v>
      </c>
      <c r="O36" s="32">
        <v>160949.57999999999</v>
      </c>
      <c r="P36" s="39"/>
      <c r="Q36" s="39">
        <v>98323.14</v>
      </c>
      <c r="R36" s="39">
        <v>319.39999999999998</v>
      </c>
      <c r="S36" s="32">
        <v>806239.48</v>
      </c>
      <c r="T36" s="39"/>
      <c r="U36" s="39"/>
      <c r="V36" s="39"/>
      <c r="W36" s="39"/>
      <c r="X36" s="39"/>
      <c r="Y36" s="39"/>
      <c r="Z36" s="39"/>
    </row>
    <row r="37" spans="1:26" s="15" customFormat="1" ht="12.75" hidden="1" x14ac:dyDescent="0.2">
      <c r="A37" s="1">
        <v>12</v>
      </c>
      <c r="B37" s="35" t="s">
        <v>159</v>
      </c>
      <c r="C37" s="1" t="s">
        <v>171</v>
      </c>
      <c r="D37" s="37">
        <v>1960</v>
      </c>
      <c r="E37" s="38">
        <v>196</v>
      </c>
      <c r="F37" s="38">
        <v>129.80000000000001</v>
      </c>
      <c r="G37" s="37">
        <v>2</v>
      </c>
      <c r="H37" s="37">
        <v>2</v>
      </c>
      <c r="I37" s="37">
        <v>10</v>
      </c>
      <c r="J37" s="37" t="s">
        <v>158</v>
      </c>
      <c r="K37" s="65">
        <f t="shared" si="8"/>
        <v>511582.45</v>
      </c>
      <c r="L37" s="9">
        <f t="shared" si="9"/>
        <v>38760.959999999999</v>
      </c>
      <c r="M37" s="32">
        <v>38760.959999999999</v>
      </c>
      <c r="N37" s="39"/>
      <c r="O37" s="39"/>
      <c r="P37" s="39"/>
      <c r="Q37" s="39"/>
      <c r="R37" s="39">
        <v>102.2</v>
      </c>
      <c r="S37" s="32">
        <v>257976.45</v>
      </c>
      <c r="T37" s="39"/>
      <c r="U37" s="39"/>
      <c r="V37" s="39"/>
      <c r="W37" s="39">
        <v>70</v>
      </c>
      <c r="X37" s="32">
        <v>85218.61</v>
      </c>
      <c r="Y37" s="39">
        <v>70</v>
      </c>
      <c r="Z37" s="32">
        <v>129626.43</v>
      </c>
    </row>
    <row r="38" spans="1:26" s="15" customFormat="1" ht="12.75" hidden="1" x14ac:dyDescent="0.2">
      <c r="A38" s="1">
        <v>13</v>
      </c>
      <c r="B38" s="35" t="s">
        <v>159</v>
      </c>
      <c r="C38" s="1" t="s">
        <v>172</v>
      </c>
      <c r="D38" s="37">
        <v>1958</v>
      </c>
      <c r="E38" s="38">
        <v>440.5</v>
      </c>
      <c r="F38" s="38">
        <v>409</v>
      </c>
      <c r="G38" s="37">
        <v>2</v>
      </c>
      <c r="H38" s="37">
        <v>1</v>
      </c>
      <c r="I38" s="37">
        <v>19</v>
      </c>
      <c r="J38" s="37" t="s">
        <v>23</v>
      </c>
      <c r="K38" s="65">
        <f t="shared" si="8"/>
        <v>1403979.6800000002</v>
      </c>
      <c r="L38" s="9">
        <f t="shared" si="9"/>
        <v>87113.279999999999</v>
      </c>
      <c r="M38" s="32">
        <v>87113.279999999999</v>
      </c>
      <c r="N38" s="39"/>
      <c r="O38" s="39"/>
      <c r="P38" s="39"/>
      <c r="Q38" s="39"/>
      <c r="R38" s="39">
        <v>400.1</v>
      </c>
      <c r="S38" s="32">
        <v>1009944.94</v>
      </c>
      <c r="T38" s="39"/>
      <c r="U38" s="39"/>
      <c r="V38" s="39"/>
      <c r="W38" s="39">
        <v>100</v>
      </c>
      <c r="X38" s="32">
        <v>121740.85</v>
      </c>
      <c r="Y38" s="39">
        <v>100</v>
      </c>
      <c r="Z38" s="32">
        <v>185180.61</v>
      </c>
    </row>
    <row r="39" spans="1:26" s="15" customFormat="1" ht="12.75" hidden="1" x14ac:dyDescent="0.2">
      <c r="A39" s="1">
        <v>14</v>
      </c>
      <c r="B39" s="35" t="s">
        <v>159</v>
      </c>
      <c r="C39" s="1" t="s">
        <v>173</v>
      </c>
      <c r="D39" s="37">
        <v>1972</v>
      </c>
      <c r="E39" s="38">
        <v>770</v>
      </c>
      <c r="F39" s="38">
        <v>720</v>
      </c>
      <c r="G39" s="37">
        <v>2</v>
      </c>
      <c r="H39" s="37">
        <v>2</v>
      </c>
      <c r="I39" s="37">
        <v>45</v>
      </c>
      <c r="J39" s="37" t="s">
        <v>27</v>
      </c>
      <c r="K39" s="65">
        <f t="shared" si="8"/>
        <v>1507141.71</v>
      </c>
      <c r="L39" s="9">
        <f t="shared" si="9"/>
        <v>247550.3</v>
      </c>
      <c r="M39" s="39"/>
      <c r="N39" s="32">
        <v>247550.3</v>
      </c>
      <c r="O39" s="39"/>
      <c r="P39" s="39"/>
      <c r="Q39" s="39"/>
      <c r="R39" s="39">
        <v>499</v>
      </c>
      <c r="S39" s="32">
        <v>1259591.4099999999</v>
      </c>
      <c r="T39" s="39"/>
      <c r="U39" s="39"/>
      <c r="V39" s="39"/>
      <c r="W39" s="39"/>
      <c r="X39" s="39"/>
      <c r="Y39" s="39"/>
      <c r="Z39" s="39"/>
    </row>
    <row r="40" spans="1:26" s="15" customFormat="1" ht="12.75" hidden="1" x14ac:dyDescent="0.2">
      <c r="A40" s="1">
        <v>15</v>
      </c>
      <c r="B40" s="35" t="s">
        <v>159</v>
      </c>
      <c r="C40" s="1" t="s">
        <v>174</v>
      </c>
      <c r="D40" s="37">
        <v>1973</v>
      </c>
      <c r="E40" s="38">
        <v>790</v>
      </c>
      <c r="F40" s="38">
        <v>720</v>
      </c>
      <c r="G40" s="37">
        <v>2</v>
      </c>
      <c r="H40" s="37">
        <v>2</v>
      </c>
      <c r="I40" s="37">
        <v>18</v>
      </c>
      <c r="J40" s="37" t="s">
        <v>23</v>
      </c>
      <c r="K40" s="65">
        <f t="shared" si="8"/>
        <v>1528717.02</v>
      </c>
      <c r="L40" s="9">
        <f t="shared" si="9"/>
        <v>253980.2</v>
      </c>
      <c r="M40" s="39"/>
      <c r="N40" s="32">
        <v>253980.2</v>
      </c>
      <c r="O40" s="39"/>
      <c r="P40" s="39"/>
      <c r="Q40" s="39"/>
      <c r="R40" s="39">
        <v>505</v>
      </c>
      <c r="S40" s="32">
        <v>1274736.82</v>
      </c>
      <c r="T40" s="39"/>
      <c r="U40" s="39"/>
      <c r="V40" s="39"/>
      <c r="W40" s="39"/>
      <c r="X40" s="39"/>
      <c r="Y40" s="39"/>
      <c r="Z40" s="39"/>
    </row>
    <row r="41" spans="1:26" s="15" customFormat="1" ht="12.75" hidden="1" x14ac:dyDescent="0.2">
      <c r="A41" s="1">
        <v>16</v>
      </c>
      <c r="B41" s="35" t="s">
        <v>159</v>
      </c>
      <c r="C41" s="1" t="s">
        <v>175</v>
      </c>
      <c r="D41" s="37">
        <v>1973</v>
      </c>
      <c r="E41" s="38">
        <v>770</v>
      </c>
      <c r="F41" s="38">
        <v>720</v>
      </c>
      <c r="G41" s="37">
        <v>2</v>
      </c>
      <c r="H41" s="37">
        <v>2</v>
      </c>
      <c r="I41" s="37">
        <v>32</v>
      </c>
      <c r="J41" s="37" t="s">
        <v>23</v>
      </c>
      <c r="K41" s="65">
        <f t="shared" si="8"/>
        <v>1171243.31</v>
      </c>
      <c r="L41" s="9">
        <f t="shared" si="9"/>
        <v>0</v>
      </c>
      <c r="M41" s="39"/>
      <c r="N41" s="39"/>
      <c r="O41" s="39"/>
      <c r="P41" s="39"/>
      <c r="Q41" s="39"/>
      <c r="R41" s="39">
        <v>464</v>
      </c>
      <c r="S41" s="32">
        <v>1171243.31</v>
      </c>
      <c r="T41" s="39"/>
      <c r="U41" s="39"/>
      <c r="V41" s="39"/>
      <c r="W41" s="39"/>
      <c r="X41" s="39"/>
      <c r="Y41" s="39"/>
      <c r="Z41" s="39"/>
    </row>
    <row r="42" spans="1:26" s="15" customFormat="1" ht="12.75" hidden="1" x14ac:dyDescent="0.2">
      <c r="A42" s="1">
        <v>17</v>
      </c>
      <c r="B42" s="35" t="s">
        <v>159</v>
      </c>
      <c r="C42" s="1" t="s">
        <v>176</v>
      </c>
      <c r="D42" s="37">
        <v>1962</v>
      </c>
      <c r="E42" s="38">
        <v>1346.34</v>
      </c>
      <c r="F42" s="38">
        <v>1247.74</v>
      </c>
      <c r="G42" s="37">
        <v>4</v>
      </c>
      <c r="H42" s="37">
        <v>2</v>
      </c>
      <c r="I42" s="37">
        <v>64</v>
      </c>
      <c r="J42" s="37" t="s">
        <v>23</v>
      </c>
      <c r="K42" s="65">
        <f t="shared" si="8"/>
        <v>3071038.2199999997</v>
      </c>
      <c r="L42" s="9">
        <f t="shared" si="9"/>
        <v>727811.48</v>
      </c>
      <c r="M42" s="32">
        <v>266252.19</v>
      </c>
      <c r="N42" s="39"/>
      <c r="O42" s="32">
        <v>461559.29</v>
      </c>
      <c r="P42" s="39"/>
      <c r="Q42" s="39"/>
      <c r="R42" s="39">
        <v>600</v>
      </c>
      <c r="S42" s="32">
        <v>1514538.78</v>
      </c>
      <c r="T42" s="39"/>
      <c r="U42" s="39"/>
      <c r="V42" s="39"/>
      <c r="W42" s="39">
        <v>270</v>
      </c>
      <c r="X42" s="32">
        <v>328700.31</v>
      </c>
      <c r="Y42" s="39">
        <v>270</v>
      </c>
      <c r="Z42" s="32">
        <v>499987.65</v>
      </c>
    </row>
    <row r="43" spans="1:26" s="15" customFormat="1" ht="12.75" hidden="1" x14ac:dyDescent="0.2">
      <c r="A43" s="1">
        <v>18</v>
      </c>
      <c r="B43" s="35" t="s">
        <v>159</v>
      </c>
      <c r="C43" s="1" t="s">
        <v>177</v>
      </c>
      <c r="D43" s="37">
        <v>1967</v>
      </c>
      <c r="E43" s="38">
        <v>2173.1</v>
      </c>
      <c r="F43" s="38">
        <v>2025.5</v>
      </c>
      <c r="G43" s="37">
        <v>4</v>
      </c>
      <c r="H43" s="37">
        <v>3</v>
      </c>
      <c r="I43" s="37">
        <v>83</v>
      </c>
      <c r="J43" s="37" t="s">
        <v>23</v>
      </c>
      <c r="K43" s="65">
        <f t="shared" si="8"/>
        <v>3028928.16</v>
      </c>
      <c r="L43" s="9">
        <f t="shared" si="9"/>
        <v>429752.25</v>
      </c>
      <c r="M43" s="32">
        <v>429752.25</v>
      </c>
      <c r="N43" s="39"/>
      <c r="O43" s="39"/>
      <c r="P43" s="39"/>
      <c r="Q43" s="39"/>
      <c r="R43" s="39">
        <v>908.1</v>
      </c>
      <c r="S43" s="32">
        <v>2292254.4500000002</v>
      </c>
      <c r="T43" s="39"/>
      <c r="U43" s="39"/>
      <c r="V43" s="39"/>
      <c r="W43" s="39">
        <v>100</v>
      </c>
      <c r="X43" s="32">
        <v>121740.85</v>
      </c>
      <c r="Y43" s="39">
        <v>100</v>
      </c>
      <c r="Z43" s="32">
        <v>185180.61</v>
      </c>
    </row>
    <row r="44" spans="1:26" s="15" customFormat="1" ht="12.75" hidden="1" x14ac:dyDescent="0.2">
      <c r="A44" s="1">
        <v>19</v>
      </c>
      <c r="B44" s="35" t="s">
        <v>159</v>
      </c>
      <c r="C44" s="1" t="s">
        <v>178</v>
      </c>
      <c r="D44" s="37">
        <v>1964</v>
      </c>
      <c r="E44" s="38">
        <v>3002.16</v>
      </c>
      <c r="F44" s="38">
        <v>2762.8</v>
      </c>
      <c r="G44" s="37">
        <v>4</v>
      </c>
      <c r="H44" s="37">
        <v>4</v>
      </c>
      <c r="I44" s="37">
        <v>116</v>
      </c>
      <c r="J44" s="37" t="s">
        <v>23</v>
      </c>
      <c r="K44" s="65">
        <f t="shared" si="8"/>
        <v>4728737.4700000007</v>
      </c>
      <c r="L44" s="9">
        <f t="shared" si="9"/>
        <v>1622923.27</v>
      </c>
      <c r="M44" s="32">
        <v>593707.17000000004</v>
      </c>
      <c r="N44" s="39"/>
      <c r="O44" s="32">
        <v>1029216.1</v>
      </c>
      <c r="P44" s="39"/>
      <c r="Q44" s="39"/>
      <c r="R44" s="39">
        <v>1230.4000000000001</v>
      </c>
      <c r="S44" s="32">
        <v>3105814.2</v>
      </c>
      <c r="T44" s="39"/>
      <c r="U44" s="39"/>
      <c r="V44" s="39"/>
      <c r="W44" s="39"/>
      <c r="X44" s="39"/>
      <c r="Y44" s="39"/>
      <c r="Z44" s="39"/>
    </row>
    <row r="45" spans="1:26" hidden="1" x14ac:dyDescent="0.25">
      <c r="A45" s="58"/>
      <c r="B45" s="33" t="s">
        <v>28</v>
      </c>
      <c r="C45" s="34"/>
      <c r="D45" s="42"/>
      <c r="E45" s="43"/>
      <c r="F45" s="43"/>
      <c r="G45" s="42"/>
      <c r="H45" s="42"/>
      <c r="I45" s="42"/>
      <c r="J45" s="42"/>
      <c r="K45" s="43">
        <f>SUM(K46:K50)</f>
        <v>4255289.0600000005</v>
      </c>
      <c r="L45" s="43">
        <f t="shared" ref="L45:Z45" si="10">SUM(L46:L50)</f>
        <v>2892204.1700000004</v>
      </c>
      <c r="M45" s="43">
        <f t="shared" si="10"/>
        <v>931627.59</v>
      </c>
      <c r="N45" s="43">
        <f t="shared" si="10"/>
        <v>764699.43</v>
      </c>
      <c r="O45" s="43">
        <f t="shared" si="10"/>
        <v>1195877.1500000001</v>
      </c>
      <c r="P45" s="43">
        <f t="shared" si="10"/>
        <v>0</v>
      </c>
      <c r="Q45" s="43">
        <f t="shared" si="10"/>
        <v>0</v>
      </c>
      <c r="R45" s="43">
        <f t="shared" si="10"/>
        <v>540</v>
      </c>
      <c r="S45" s="43">
        <f t="shared" si="10"/>
        <v>1363084.89</v>
      </c>
      <c r="T45" s="43">
        <f t="shared" si="10"/>
        <v>0</v>
      </c>
      <c r="U45" s="43">
        <f t="shared" si="10"/>
        <v>0</v>
      </c>
      <c r="V45" s="43">
        <f t="shared" si="10"/>
        <v>0</v>
      </c>
      <c r="W45" s="43">
        <f t="shared" si="10"/>
        <v>0</v>
      </c>
      <c r="X45" s="43">
        <f t="shared" si="10"/>
        <v>0</v>
      </c>
      <c r="Y45" s="43">
        <f t="shared" si="10"/>
        <v>0</v>
      </c>
      <c r="Z45" s="43">
        <f t="shared" si="10"/>
        <v>0</v>
      </c>
    </row>
    <row r="46" spans="1:26" s="15" customFormat="1" ht="12.75" hidden="1" x14ac:dyDescent="0.2">
      <c r="A46" s="1">
        <v>1</v>
      </c>
      <c r="B46" s="29" t="s">
        <v>29</v>
      </c>
      <c r="C46" s="29" t="s">
        <v>85</v>
      </c>
      <c r="D46" s="44">
        <v>1970</v>
      </c>
      <c r="E46" s="45">
        <v>640</v>
      </c>
      <c r="F46" s="30">
        <v>348.64</v>
      </c>
      <c r="G46" s="44">
        <v>2</v>
      </c>
      <c r="H46" s="44">
        <v>2</v>
      </c>
      <c r="I46" s="44">
        <v>25</v>
      </c>
      <c r="J46" s="44" t="s">
        <v>23</v>
      </c>
      <c r="K46" s="65">
        <f t="shared" ref="K46:K50" si="11">L46+S46+U46+V46+X46+Z46</f>
        <v>1363084.89</v>
      </c>
      <c r="L46" s="9">
        <f t="shared" ref="L46:L50" si="12">M46+N46+O46+P46+Q46</f>
        <v>0</v>
      </c>
      <c r="M46" s="31"/>
      <c r="N46" s="31"/>
      <c r="O46" s="31"/>
      <c r="P46" s="31"/>
      <c r="Q46" s="30"/>
      <c r="R46" s="31">
        <v>540</v>
      </c>
      <c r="S46" s="32">
        <v>1363084.89</v>
      </c>
      <c r="T46" s="31"/>
      <c r="U46" s="31"/>
      <c r="V46" s="31"/>
      <c r="W46" s="31"/>
      <c r="X46" s="31"/>
      <c r="Y46" s="31"/>
      <c r="Z46" s="31"/>
    </row>
    <row r="47" spans="1:26" s="15" customFormat="1" ht="12.75" hidden="1" x14ac:dyDescent="0.2">
      <c r="A47" s="1">
        <v>2</v>
      </c>
      <c r="B47" s="29" t="s">
        <v>29</v>
      </c>
      <c r="C47" s="29" t="s">
        <v>179</v>
      </c>
      <c r="D47" s="44">
        <v>1978</v>
      </c>
      <c r="E47" s="30">
        <v>3137.5</v>
      </c>
      <c r="F47" s="30">
        <v>3137.5</v>
      </c>
      <c r="G47" s="44">
        <v>5</v>
      </c>
      <c r="H47" s="44">
        <v>4</v>
      </c>
      <c r="I47" s="44">
        <v>156</v>
      </c>
      <c r="J47" s="44" t="s">
        <v>23</v>
      </c>
      <c r="K47" s="65">
        <f t="shared" si="11"/>
        <v>2460785.5100000002</v>
      </c>
      <c r="L47" s="9">
        <f t="shared" si="12"/>
        <v>2460785.5100000002</v>
      </c>
      <c r="M47" s="32">
        <v>620472</v>
      </c>
      <c r="N47" s="32">
        <v>764699.43</v>
      </c>
      <c r="O47" s="32">
        <v>1075614.08</v>
      </c>
      <c r="P47" s="31"/>
      <c r="Q47" s="30"/>
      <c r="R47" s="31"/>
      <c r="S47" s="30"/>
      <c r="T47" s="31"/>
      <c r="U47" s="31"/>
      <c r="V47" s="31"/>
      <c r="W47" s="31"/>
      <c r="X47" s="31"/>
      <c r="Y47" s="31"/>
      <c r="Z47" s="31"/>
    </row>
    <row r="48" spans="1:26" s="15" customFormat="1" ht="12.75" hidden="1" x14ac:dyDescent="0.2">
      <c r="A48" s="1">
        <v>3</v>
      </c>
      <c r="B48" s="29" t="s">
        <v>29</v>
      </c>
      <c r="C48" s="29" t="s">
        <v>180</v>
      </c>
      <c r="D48" s="44">
        <v>1985</v>
      </c>
      <c r="E48" s="30">
        <v>585.70000000000005</v>
      </c>
      <c r="F48" s="30">
        <v>585.70000000000005</v>
      </c>
      <c r="G48" s="44">
        <v>2</v>
      </c>
      <c r="H48" s="44">
        <v>2</v>
      </c>
      <c r="I48" s="44">
        <v>33</v>
      </c>
      <c r="J48" s="44" t="s">
        <v>157</v>
      </c>
      <c r="K48" s="65">
        <f t="shared" si="11"/>
        <v>115828.02</v>
      </c>
      <c r="L48" s="9">
        <f t="shared" si="12"/>
        <v>115828.02</v>
      </c>
      <c r="M48" s="32">
        <v>115828.02</v>
      </c>
      <c r="N48" s="31"/>
      <c r="O48" s="31"/>
      <c r="P48" s="31"/>
      <c r="Q48" s="30"/>
      <c r="R48" s="31"/>
      <c r="S48" s="30"/>
      <c r="T48" s="31"/>
      <c r="U48" s="31"/>
      <c r="V48" s="31"/>
      <c r="W48" s="31"/>
      <c r="X48" s="31"/>
      <c r="Y48" s="31"/>
      <c r="Z48" s="31"/>
    </row>
    <row r="49" spans="1:26" s="15" customFormat="1" ht="12.75" hidden="1" x14ac:dyDescent="0.2">
      <c r="A49" s="1">
        <v>4</v>
      </c>
      <c r="B49" s="29" t="s">
        <v>29</v>
      </c>
      <c r="C49" s="29" t="s">
        <v>181</v>
      </c>
      <c r="D49" s="44">
        <v>1974</v>
      </c>
      <c r="E49" s="30">
        <v>350.8</v>
      </c>
      <c r="F49" s="30">
        <v>314.60000000000002</v>
      </c>
      <c r="G49" s="44">
        <v>2</v>
      </c>
      <c r="H49" s="44">
        <v>1</v>
      </c>
      <c r="I49" s="44">
        <v>29</v>
      </c>
      <c r="J49" s="44" t="s">
        <v>23</v>
      </c>
      <c r="K49" s="65">
        <f t="shared" si="11"/>
        <v>189637.29</v>
      </c>
      <c r="L49" s="9">
        <f t="shared" si="12"/>
        <v>189637.29</v>
      </c>
      <c r="M49" s="32">
        <v>69374.22</v>
      </c>
      <c r="N49" s="31"/>
      <c r="O49" s="32">
        <v>120263.07</v>
      </c>
      <c r="P49" s="31"/>
      <c r="Q49" s="30"/>
      <c r="R49" s="31"/>
      <c r="S49" s="30"/>
      <c r="T49" s="31"/>
      <c r="U49" s="31"/>
      <c r="V49" s="31"/>
      <c r="W49" s="31"/>
      <c r="X49" s="31"/>
      <c r="Y49" s="31"/>
      <c r="Z49" s="31"/>
    </row>
    <row r="50" spans="1:26" s="15" customFormat="1" ht="12.75" hidden="1" x14ac:dyDescent="0.2">
      <c r="A50" s="1">
        <v>5</v>
      </c>
      <c r="B50" s="29" t="s">
        <v>29</v>
      </c>
      <c r="C50" s="29" t="s">
        <v>182</v>
      </c>
      <c r="D50" s="44">
        <v>1964</v>
      </c>
      <c r="E50" s="30">
        <v>636.9</v>
      </c>
      <c r="F50" s="30">
        <v>636.9</v>
      </c>
      <c r="G50" s="44">
        <v>2</v>
      </c>
      <c r="H50" s="44">
        <v>2</v>
      </c>
      <c r="I50" s="44">
        <v>19</v>
      </c>
      <c r="J50" s="44" t="s">
        <v>23</v>
      </c>
      <c r="K50" s="65">
        <f t="shared" si="11"/>
        <v>125953.35</v>
      </c>
      <c r="L50" s="9">
        <f t="shared" si="12"/>
        <v>125953.35</v>
      </c>
      <c r="M50" s="32">
        <v>125953.35</v>
      </c>
      <c r="N50" s="31"/>
      <c r="O50" s="31"/>
      <c r="P50" s="31"/>
      <c r="Q50" s="30"/>
      <c r="R50" s="31"/>
      <c r="S50" s="30"/>
      <c r="T50" s="31"/>
      <c r="U50" s="31"/>
      <c r="V50" s="31"/>
      <c r="W50" s="31"/>
      <c r="X50" s="31"/>
      <c r="Y50" s="31"/>
      <c r="Z50" s="31"/>
    </row>
    <row r="51" spans="1:26" x14ac:dyDescent="0.25">
      <c r="A51" s="58"/>
      <c r="B51" s="33" t="s">
        <v>72</v>
      </c>
      <c r="C51" s="2" t="s">
        <v>72</v>
      </c>
      <c r="D51" s="42"/>
      <c r="E51" s="43"/>
      <c r="F51" s="43"/>
      <c r="G51" s="42"/>
      <c r="H51" s="42"/>
      <c r="I51" s="42"/>
      <c r="J51" s="42"/>
      <c r="K51" s="43">
        <f>K52+K53+K54+K55+K56+K57+K58+K59+K60+K61+K62+K63+K64+K65+K66+K67+K68+K69+K70+K278+K279+K280+K281+K282+K283+K284+K285+K286</f>
        <v>108992083.8</v>
      </c>
      <c r="L51" s="43">
        <f t="shared" ref="L51:Z51" si="13">SUM(L52:L70)</f>
        <v>460242.84</v>
      </c>
      <c r="M51" s="43">
        <f t="shared" si="13"/>
        <v>0</v>
      </c>
      <c r="N51" s="43">
        <f t="shared" si="13"/>
        <v>0</v>
      </c>
      <c r="O51" s="43">
        <f t="shared" si="13"/>
        <v>460242.84</v>
      </c>
      <c r="P51" s="43">
        <f t="shared" si="13"/>
        <v>0</v>
      </c>
      <c r="Q51" s="43">
        <f t="shared" si="13"/>
        <v>0</v>
      </c>
      <c r="R51" s="43">
        <f>R55+R56+R57+R58+R59+R60+R61+R67+R68+R278+R279+R280+R281+R282+R283+R284+R285+R286</f>
        <v>14789.240000000002</v>
      </c>
      <c r="S51" s="43">
        <f>S55+S56+S57+S58+S59+S60+S61+S67+S68+S278+S279+S280+S281+S282+S283+S284+S285+S286</f>
        <v>35440540.840000004</v>
      </c>
      <c r="T51" s="43">
        <f t="shared" si="13"/>
        <v>36</v>
      </c>
      <c r="U51" s="43">
        <f t="shared" si="13"/>
        <v>71001560.61999999</v>
      </c>
      <c r="V51" s="43">
        <f t="shared" si="13"/>
        <v>0</v>
      </c>
      <c r="W51" s="43">
        <f t="shared" si="13"/>
        <v>0</v>
      </c>
      <c r="X51" s="43">
        <f t="shared" si="13"/>
        <v>0</v>
      </c>
      <c r="Y51" s="43">
        <f t="shared" si="13"/>
        <v>0</v>
      </c>
      <c r="Z51" s="43">
        <f t="shared" si="13"/>
        <v>0</v>
      </c>
    </row>
    <row r="52" spans="1:26" s="16" customFormat="1" ht="12.75" x14ac:dyDescent="0.2">
      <c r="A52" s="1">
        <v>1</v>
      </c>
      <c r="B52" s="29" t="s">
        <v>183</v>
      </c>
      <c r="C52" s="66" t="s">
        <v>308</v>
      </c>
      <c r="D52" s="46">
        <v>1980</v>
      </c>
      <c r="E52" s="47">
        <v>49.5</v>
      </c>
      <c r="F52" s="67">
        <v>48.5</v>
      </c>
      <c r="G52" s="68">
        <v>12</v>
      </c>
      <c r="H52" s="68">
        <v>1</v>
      </c>
      <c r="I52" s="79">
        <v>126</v>
      </c>
      <c r="J52" s="68" t="s">
        <v>23</v>
      </c>
      <c r="K52" s="65">
        <f t="shared" ref="K52:K70" si="14">L52+S52+U52+V52+X52+Z52</f>
        <v>4478347.3</v>
      </c>
      <c r="L52" s="9">
        <f t="shared" ref="L52:L70" si="15">M52+N52+O52+P52+Q52</f>
        <v>0</v>
      </c>
      <c r="M52" s="63"/>
      <c r="N52" s="63"/>
      <c r="O52" s="63"/>
      <c r="P52" s="63"/>
      <c r="Q52" s="62"/>
      <c r="R52" s="69"/>
      <c r="S52" s="62"/>
      <c r="T52" s="70">
        <v>2</v>
      </c>
      <c r="U52" s="39">
        <v>4478347.3</v>
      </c>
      <c r="V52" s="63"/>
      <c r="W52" s="63"/>
      <c r="X52" s="63"/>
      <c r="Y52" s="63"/>
      <c r="Z52" s="63"/>
    </row>
    <row r="53" spans="1:26" s="16" customFormat="1" ht="12.75" x14ac:dyDescent="0.2">
      <c r="A53" s="1">
        <v>2</v>
      </c>
      <c r="B53" s="29" t="s">
        <v>183</v>
      </c>
      <c r="C53" s="66" t="s">
        <v>309</v>
      </c>
      <c r="D53" s="46">
        <v>1980</v>
      </c>
      <c r="E53" s="47">
        <v>3915</v>
      </c>
      <c r="F53" s="67">
        <v>58.9</v>
      </c>
      <c r="G53" s="68">
        <v>12</v>
      </c>
      <c r="H53" s="68">
        <v>1</v>
      </c>
      <c r="I53" s="79">
        <v>197</v>
      </c>
      <c r="J53" s="68" t="s">
        <v>23</v>
      </c>
      <c r="K53" s="65">
        <f t="shared" si="14"/>
        <v>4478347.3</v>
      </c>
      <c r="L53" s="9">
        <f t="shared" si="15"/>
        <v>0</v>
      </c>
      <c r="M53" s="63"/>
      <c r="N53" s="63"/>
      <c r="O53" s="63"/>
      <c r="P53" s="63"/>
      <c r="Q53" s="62"/>
      <c r="R53" s="69"/>
      <c r="S53" s="62"/>
      <c r="T53" s="70">
        <v>2</v>
      </c>
      <c r="U53" s="39">
        <v>4478347.3</v>
      </c>
      <c r="V53" s="63"/>
      <c r="W53" s="63"/>
      <c r="X53" s="63"/>
      <c r="Y53" s="63"/>
      <c r="Z53" s="63"/>
    </row>
    <row r="54" spans="1:26" s="16" customFormat="1" ht="12.75" x14ac:dyDescent="0.2">
      <c r="A54" s="1">
        <v>3</v>
      </c>
      <c r="B54" s="29" t="s">
        <v>183</v>
      </c>
      <c r="C54" s="66" t="s">
        <v>310</v>
      </c>
      <c r="D54" s="68">
        <v>1980</v>
      </c>
      <c r="E54" s="67">
        <v>3898.6</v>
      </c>
      <c r="F54" s="67">
        <v>59.1</v>
      </c>
      <c r="G54" s="68">
        <v>12</v>
      </c>
      <c r="H54" s="68">
        <v>1</v>
      </c>
      <c r="I54" s="79">
        <v>160</v>
      </c>
      <c r="J54" s="68" t="s">
        <v>23</v>
      </c>
      <c r="K54" s="65">
        <f t="shared" si="14"/>
        <v>4478347.3</v>
      </c>
      <c r="L54" s="9">
        <f t="shared" si="15"/>
        <v>0</v>
      </c>
      <c r="M54" s="63"/>
      <c r="N54" s="63"/>
      <c r="O54" s="63"/>
      <c r="P54" s="63"/>
      <c r="Q54" s="62"/>
      <c r="R54" s="69"/>
      <c r="S54" s="62"/>
      <c r="T54" s="69">
        <v>2</v>
      </c>
      <c r="U54" s="39">
        <v>4478347.3</v>
      </c>
      <c r="V54" s="63"/>
      <c r="W54" s="63"/>
      <c r="X54" s="63"/>
      <c r="Y54" s="63"/>
      <c r="Z54" s="63"/>
    </row>
    <row r="55" spans="1:26" s="16" customFormat="1" ht="12.75" x14ac:dyDescent="0.2">
      <c r="A55" s="1">
        <v>4</v>
      </c>
      <c r="B55" s="29" t="s">
        <v>183</v>
      </c>
      <c r="C55" s="66" t="s">
        <v>311</v>
      </c>
      <c r="D55" s="46">
        <v>1950</v>
      </c>
      <c r="E55" s="47">
        <v>603.4</v>
      </c>
      <c r="F55" s="67">
        <v>110.5</v>
      </c>
      <c r="G55" s="68">
        <v>2</v>
      </c>
      <c r="H55" s="68">
        <v>2</v>
      </c>
      <c r="I55" s="79">
        <v>31</v>
      </c>
      <c r="J55" s="68" t="s">
        <v>23</v>
      </c>
      <c r="K55" s="65">
        <f t="shared" si="14"/>
        <v>1172505.45</v>
      </c>
      <c r="L55" s="9">
        <f t="shared" si="15"/>
        <v>0</v>
      </c>
      <c r="M55" s="63"/>
      <c r="N55" s="63"/>
      <c r="O55" s="63"/>
      <c r="P55" s="63"/>
      <c r="Q55" s="82"/>
      <c r="R55" s="69">
        <v>464.5</v>
      </c>
      <c r="S55" s="32">
        <v>1172505.45</v>
      </c>
      <c r="T55" s="69"/>
      <c r="U55" s="63"/>
      <c r="V55" s="63"/>
      <c r="W55" s="63"/>
      <c r="X55" s="63"/>
      <c r="Y55" s="63"/>
      <c r="Z55" s="63"/>
    </row>
    <row r="56" spans="1:26" s="16" customFormat="1" ht="12.75" x14ac:dyDescent="0.2">
      <c r="A56" s="1">
        <v>5</v>
      </c>
      <c r="B56" s="29" t="s">
        <v>183</v>
      </c>
      <c r="C56" s="66" t="s">
        <v>312</v>
      </c>
      <c r="D56" s="46">
        <v>1954</v>
      </c>
      <c r="E56" s="67">
        <v>121.6</v>
      </c>
      <c r="F56" s="67">
        <v>118.6</v>
      </c>
      <c r="G56" s="68">
        <v>3</v>
      </c>
      <c r="H56" s="68">
        <v>3</v>
      </c>
      <c r="I56" s="79">
        <v>58</v>
      </c>
      <c r="J56" s="68" t="s">
        <v>23</v>
      </c>
      <c r="K56" s="65">
        <f t="shared" si="14"/>
        <v>2275342.09</v>
      </c>
      <c r="L56" s="9">
        <f t="shared" si="15"/>
        <v>0</v>
      </c>
      <c r="M56" s="63"/>
      <c r="N56" s="63"/>
      <c r="O56" s="63"/>
      <c r="P56" s="63"/>
      <c r="Q56" s="82"/>
      <c r="R56" s="69">
        <v>901.4</v>
      </c>
      <c r="S56" s="32">
        <v>2275342.09</v>
      </c>
      <c r="T56" s="69"/>
      <c r="U56" s="63"/>
      <c r="V56" s="63"/>
      <c r="W56" s="63"/>
      <c r="X56" s="63"/>
      <c r="Y56" s="63"/>
      <c r="Z56" s="63"/>
    </row>
    <row r="57" spans="1:26" s="16" customFormat="1" ht="12.75" x14ac:dyDescent="0.2">
      <c r="A57" s="1">
        <v>6</v>
      </c>
      <c r="B57" s="29" t="s">
        <v>183</v>
      </c>
      <c r="C57" s="66" t="s">
        <v>313</v>
      </c>
      <c r="D57" s="46">
        <v>1962</v>
      </c>
      <c r="E57" s="47">
        <v>2753.7</v>
      </c>
      <c r="F57" s="67">
        <v>102.4</v>
      </c>
      <c r="G57" s="68">
        <v>4</v>
      </c>
      <c r="H57" s="68">
        <v>4</v>
      </c>
      <c r="I57" s="79">
        <v>139</v>
      </c>
      <c r="J57" s="68" t="s">
        <v>23</v>
      </c>
      <c r="K57" s="65">
        <f t="shared" si="14"/>
        <v>2601977.63</v>
      </c>
      <c r="L57" s="9">
        <f t="shared" si="15"/>
        <v>0</v>
      </c>
      <c r="M57" s="63"/>
      <c r="N57" s="63"/>
      <c r="O57" s="63"/>
      <c r="P57" s="63"/>
      <c r="Q57" s="82"/>
      <c r="R57" s="69">
        <v>1030.8</v>
      </c>
      <c r="S57" s="32">
        <v>2601977.63</v>
      </c>
      <c r="T57" s="69"/>
      <c r="U57" s="63"/>
      <c r="V57" s="63"/>
      <c r="W57" s="63"/>
      <c r="X57" s="63"/>
      <c r="Y57" s="63"/>
      <c r="Z57" s="63"/>
    </row>
    <row r="58" spans="1:26" s="16" customFormat="1" ht="12.75" x14ac:dyDescent="0.2">
      <c r="A58" s="1">
        <v>7</v>
      </c>
      <c r="B58" s="29" t="s">
        <v>183</v>
      </c>
      <c r="C58" s="66" t="s">
        <v>314</v>
      </c>
      <c r="D58" s="46">
        <v>1962</v>
      </c>
      <c r="E58" s="47">
        <v>1996.9</v>
      </c>
      <c r="F58" s="67">
        <v>119.5</v>
      </c>
      <c r="G58" s="68">
        <v>4</v>
      </c>
      <c r="H58" s="68">
        <v>3</v>
      </c>
      <c r="I58" s="79">
        <v>105</v>
      </c>
      <c r="J58" s="68" t="s">
        <v>23</v>
      </c>
      <c r="K58" s="65">
        <f t="shared" si="14"/>
        <v>1958803.49</v>
      </c>
      <c r="L58" s="9">
        <f t="shared" si="15"/>
        <v>0</v>
      </c>
      <c r="M58" s="63"/>
      <c r="N58" s="63"/>
      <c r="O58" s="63"/>
      <c r="P58" s="63"/>
      <c r="Q58" s="82"/>
      <c r="R58" s="69">
        <v>776</v>
      </c>
      <c r="S58" s="32">
        <v>1958803.49</v>
      </c>
      <c r="T58" s="69"/>
      <c r="U58" s="63"/>
      <c r="V58" s="63"/>
      <c r="W58" s="63"/>
      <c r="X58" s="63"/>
      <c r="Y58" s="63"/>
      <c r="Z58" s="63"/>
    </row>
    <row r="59" spans="1:26" s="16" customFormat="1" ht="12.75" x14ac:dyDescent="0.2">
      <c r="A59" s="1">
        <v>8</v>
      </c>
      <c r="B59" s="29" t="s">
        <v>183</v>
      </c>
      <c r="C59" s="66" t="s">
        <v>315</v>
      </c>
      <c r="D59" s="68">
        <v>1962</v>
      </c>
      <c r="E59" s="47">
        <v>2019.5</v>
      </c>
      <c r="F59" s="67">
        <v>96.4</v>
      </c>
      <c r="G59" s="68">
        <v>4</v>
      </c>
      <c r="H59" s="68">
        <v>3</v>
      </c>
      <c r="I59" s="79">
        <v>102</v>
      </c>
      <c r="J59" s="68" t="s">
        <v>23</v>
      </c>
      <c r="K59" s="65">
        <f t="shared" si="14"/>
        <v>1958803.49</v>
      </c>
      <c r="L59" s="9">
        <f t="shared" si="15"/>
        <v>0</v>
      </c>
      <c r="M59" s="63"/>
      <c r="N59" s="63"/>
      <c r="O59" s="63"/>
      <c r="P59" s="63"/>
      <c r="Q59" s="82"/>
      <c r="R59" s="69">
        <v>776</v>
      </c>
      <c r="S59" s="32">
        <v>1958803.49</v>
      </c>
      <c r="T59" s="69"/>
      <c r="U59" s="63"/>
      <c r="V59" s="63"/>
      <c r="W59" s="63"/>
      <c r="X59" s="63"/>
      <c r="Y59" s="63"/>
      <c r="Z59" s="63"/>
    </row>
    <row r="60" spans="1:26" s="16" customFormat="1" ht="12.75" x14ac:dyDescent="0.2">
      <c r="A60" s="1">
        <v>9</v>
      </c>
      <c r="B60" s="29" t="s">
        <v>183</v>
      </c>
      <c r="C60" s="66" t="s">
        <v>316</v>
      </c>
      <c r="D60" s="46">
        <v>1962</v>
      </c>
      <c r="E60" s="47">
        <v>2770.5</v>
      </c>
      <c r="F60" s="67">
        <v>48</v>
      </c>
      <c r="G60" s="68">
        <v>4</v>
      </c>
      <c r="H60" s="68">
        <v>4</v>
      </c>
      <c r="I60" s="79">
        <v>144</v>
      </c>
      <c r="J60" s="68" t="s">
        <v>23</v>
      </c>
      <c r="K60" s="65">
        <f t="shared" si="14"/>
        <v>2601977.63</v>
      </c>
      <c r="L60" s="9">
        <f t="shared" si="15"/>
        <v>0</v>
      </c>
      <c r="M60" s="63"/>
      <c r="N60" s="63"/>
      <c r="O60" s="63"/>
      <c r="P60" s="63"/>
      <c r="Q60" s="82"/>
      <c r="R60" s="69">
        <v>1030.8</v>
      </c>
      <c r="S60" s="32">
        <v>2601977.63</v>
      </c>
      <c r="T60" s="69"/>
      <c r="U60" s="63"/>
      <c r="V60" s="63"/>
      <c r="W60" s="63"/>
      <c r="X60" s="63"/>
      <c r="Y60" s="63"/>
      <c r="Z60" s="63"/>
    </row>
    <row r="61" spans="1:26" s="16" customFormat="1" ht="12.75" x14ac:dyDescent="0.2">
      <c r="A61" s="1">
        <v>10</v>
      </c>
      <c r="B61" s="29" t="s">
        <v>183</v>
      </c>
      <c r="C61" s="66" t="s">
        <v>317</v>
      </c>
      <c r="D61" s="46">
        <v>1962</v>
      </c>
      <c r="E61" s="47">
        <v>2753.6</v>
      </c>
      <c r="F61" s="67">
        <v>48.5</v>
      </c>
      <c r="G61" s="68">
        <v>4</v>
      </c>
      <c r="H61" s="68">
        <v>4</v>
      </c>
      <c r="I61" s="79">
        <v>124</v>
      </c>
      <c r="J61" s="68" t="s">
        <v>23</v>
      </c>
      <c r="K61" s="65">
        <f t="shared" si="14"/>
        <v>2601977.63</v>
      </c>
      <c r="L61" s="9">
        <f t="shared" si="15"/>
        <v>0</v>
      </c>
      <c r="M61" s="63"/>
      <c r="N61" s="63"/>
      <c r="O61" s="63"/>
      <c r="P61" s="63"/>
      <c r="Q61" s="82"/>
      <c r="R61" s="69">
        <v>1030.8</v>
      </c>
      <c r="S61" s="32">
        <v>2601977.63</v>
      </c>
      <c r="T61" s="69"/>
      <c r="U61" s="63"/>
      <c r="V61" s="63"/>
      <c r="W61" s="63"/>
      <c r="X61" s="63"/>
      <c r="Y61" s="63"/>
      <c r="Z61" s="63"/>
    </row>
    <row r="62" spans="1:26" s="16" customFormat="1" ht="12.75" x14ac:dyDescent="0.2">
      <c r="A62" s="1">
        <v>11</v>
      </c>
      <c r="B62" s="29" t="s">
        <v>183</v>
      </c>
      <c r="C62" s="66" t="s">
        <v>318</v>
      </c>
      <c r="D62" s="46">
        <v>1979</v>
      </c>
      <c r="E62" s="47">
        <v>396.01</v>
      </c>
      <c r="F62" s="67">
        <v>395.01</v>
      </c>
      <c r="G62" s="68">
        <v>9</v>
      </c>
      <c r="H62" s="68">
        <v>1</v>
      </c>
      <c r="I62" s="79">
        <v>303</v>
      </c>
      <c r="J62" s="68" t="s">
        <v>23</v>
      </c>
      <c r="K62" s="65">
        <f t="shared" si="14"/>
        <v>3739217.24</v>
      </c>
      <c r="L62" s="9">
        <f t="shared" si="15"/>
        <v>0</v>
      </c>
      <c r="M62" s="63"/>
      <c r="N62" s="63"/>
      <c r="O62" s="63"/>
      <c r="P62" s="63"/>
      <c r="Q62" s="82"/>
      <c r="R62" s="69"/>
      <c r="S62" s="62"/>
      <c r="T62" s="69">
        <v>2</v>
      </c>
      <c r="U62" s="39">
        <v>3739217.24</v>
      </c>
      <c r="V62" s="63"/>
      <c r="W62" s="63"/>
      <c r="X62" s="63"/>
      <c r="Y62" s="63"/>
      <c r="Z62" s="63"/>
    </row>
    <row r="63" spans="1:26" s="16" customFormat="1" ht="12.75" x14ac:dyDescent="0.2">
      <c r="A63" s="1">
        <v>12</v>
      </c>
      <c r="B63" s="29" t="s">
        <v>183</v>
      </c>
      <c r="C63" s="66" t="s">
        <v>319</v>
      </c>
      <c r="D63" s="68">
        <v>1977</v>
      </c>
      <c r="E63" s="47">
        <v>698</v>
      </c>
      <c r="F63" s="67">
        <v>689</v>
      </c>
      <c r="G63" s="68">
        <v>9</v>
      </c>
      <c r="H63" s="68">
        <v>9</v>
      </c>
      <c r="I63" s="79">
        <v>684</v>
      </c>
      <c r="J63" s="68" t="s">
        <v>23</v>
      </c>
      <c r="K63" s="65">
        <f t="shared" si="14"/>
        <v>16826477.579999998</v>
      </c>
      <c r="L63" s="9">
        <f t="shared" si="15"/>
        <v>0</v>
      </c>
      <c r="M63" s="63"/>
      <c r="N63" s="63"/>
      <c r="O63" s="63"/>
      <c r="P63" s="63"/>
      <c r="Q63" s="82"/>
      <c r="R63" s="69"/>
      <c r="S63" s="62"/>
      <c r="T63" s="69">
        <v>9</v>
      </c>
      <c r="U63" s="39">
        <v>16826477.579999998</v>
      </c>
      <c r="V63" s="63"/>
      <c r="W63" s="63"/>
      <c r="X63" s="63"/>
      <c r="Y63" s="63"/>
      <c r="Z63" s="63"/>
    </row>
    <row r="64" spans="1:26" s="16" customFormat="1" ht="12.75" x14ac:dyDescent="0.2">
      <c r="A64" s="1">
        <v>13</v>
      </c>
      <c r="B64" s="29" t="s">
        <v>183</v>
      </c>
      <c r="C64" s="66" t="s">
        <v>320</v>
      </c>
      <c r="D64" s="68">
        <v>1981</v>
      </c>
      <c r="E64" s="47">
        <v>3930</v>
      </c>
      <c r="F64" s="67">
        <v>109.9</v>
      </c>
      <c r="G64" s="68">
        <v>12</v>
      </c>
      <c r="H64" s="68">
        <v>1</v>
      </c>
      <c r="I64" s="79">
        <v>186</v>
      </c>
      <c r="J64" s="68" t="s">
        <v>23</v>
      </c>
      <c r="K64" s="65">
        <f t="shared" si="14"/>
        <v>4478347.3</v>
      </c>
      <c r="L64" s="9">
        <f t="shared" si="15"/>
        <v>0</v>
      </c>
      <c r="M64" s="63"/>
      <c r="N64" s="63"/>
      <c r="O64" s="63"/>
      <c r="P64" s="63"/>
      <c r="Q64" s="82"/>
      <c r="R64" s="69"/>
      <c r="S64" s="62"/>
      <c r="T64" s="69">
        <v>2</v>
      </c>
      <c r="U64" s="39">
        <v>4478347.3</v>
      </c>
      <c r="V64" s="63"/>
      <c r="W64" s="63"/>
      <c r="X64" s="63"/>
      <c r="Y64" s="63"/>
      <c r="Z64" s="63"/>
    </row>
    <row r="65" spans="1:26" s="16" customFormat="1" ht="12.75" x14ac:dyDescent="0.2">
      <c r="A65" s="1">
        <v>14</v>
      </c>
      <c r="B65" s="29" t="s">
        <v>183</v>
      </c>
      <c r="C65" s="66" t="s">
        <v>321</v>
      </c>
      <c r="D65" s="68">
        <v>1982</v>
      </c>
      <c r="E65" s="67">
        <v>3797.6</v>
      </c>
      <c r="F65" s="67">
        <v>267.39999999999998</v>
      </c>
      <c r="G65" s="68">
        <v>12</v>
      </c>
      <c r="H65" s="68">
        <v>1</v>
      </c>
      <c r="I65" s="79">
        <v>211</v>
      </c>
      <c r="J65" s="68" t="s">
        <v>23</v>
      </c>
      <c r="K65" s="65">
        <f t="shared" si="14"/>
        <v>4478347.3</v>
      </c>
      <c r="L65" s="9">
        <f t="shared" si="15"/>
        <v>0</v>
      </c>
      <c r="M65" s="63"/>
      <c r="N65" s="63"/>
      <c r="O65" s="63"/>
      <c r="P65" s="63"/>
      <c r="Q65" s="82"/>
      <c r="R65" s="69"/>
      <c r="S65" s="62"/>
      <c r="T65" s="69">
        <v>2</v>
      </c>
      <c r="U65" s="39">
        <v>4478347.3</v>
      </c>
      <c r="V65" s="63"/>
      <c r="W65" s="63"/>
      <c r="X65" s="63"/>
      <c r="Y65" s="63"/>
      <c r="Z65" s="63"/>
    </row>
    <row r="66" spans="1:26" s="16" customFormat="1" ht="12.75" x14ac:dyDescent="0.2">
      <c r="A66" s="1">
        <v>15</v>
      </c>
      <c r="B66" s="29" t="s">
        <v>183</v>
      </c>
      <c r="C66" s="66" t="s">
        <v>322</v>
      </c>
      <c r="D66" s="68">
        <v>1982</v>
      </c>
      <c r="E66" s="67">
        <v>12778.1</v>
      </c>
      <c r="F66" s="67">
        <v>453.7</v>
      </c>
      <c r="G66" s="68">
        <v>9</v>
      </c>
      <c r="H66" s="68">
        <v>6</v>
      </c>
      <c r="I66" s="79">
        <v>606</v>
      </c>
      <c r="J66" s="68" t="s">
        <v>23</v>
      </c>
      <c r="K66" s="65">
        <f t="shared" si="14"/>
        <v>11217651.720000001</v>
      </c>
      <c r="L66" s="9">
        <f t="shared" si="15"/>
        <v>0</v>
      </c>
      <c r="M66" s="63"/>
      <c r="N66" s="63"/>
      <c r="O66" s="63"/>
      <c r="P66" s="63"/>
      <c r="Q66" s="82"/>
      <c r="R66" s="69"/>
      <c r="S66" s="62"/>
      <c r="T66" s="69">
        <v>6</v>
      </c>
      <c r="U66" s="39">
        <v>11217651.720000001</v>
      </c>
      <c r="V66" s="63"/>
      <c r="W66" s="63"/>
      <c r="X66" s="63"/>
      <c r="Y66" s="63"/>
      <c r="Z66" s="63"/>
    </row>
    <row r="67" spans="1:26" s="16" customFormat="1" ht="12.75" x14ac:dyDescent="0.2">
      <c r="A67" s="1">
        <v>16</v>
      </c>
      <c r="B67" s="29" t="s">
        <v>183</v>
      </c>
      <c r="C67" s="66" t="s">
        <v>323</v>
      </c>
      <c r="D67" s="68">
        <v>1949</v>
      </c>
      <c r="E67" s="47">
        <v>596.6</v>
      </c>
      <c r="F67" s="67">
        <v>42.1</v>
      </c>
      <c r="G67" s="68">
        <v>2</v>
      </c>
      <c r="H67" s="68">
        <v>2</v>
      </c>
      <c r="I67" s="79">
        <v>48</v>
      </c>
      <c r="J67" s="68" t="s">
        <v>23</v>
      </c>
      <c r="K67" s="65">
        <f t="shared" si="14"/>
        <v>1172505.45</v>
      </c>
      <c r="L67" s="9">
        <f t="shared" si="15"/>
        <v>0</v>
      </c>
      <c r="M67" s="63"/>
      <c r="N67" s="63"/>
      <c r="O67" s="63"/>
      <c r="P67" s="63"/>
      <c r="Q67" s="82"/>
      <c r="R67" s="69">
        <v>464.5</v>
      </c>
      <c r="S67" s="32">
        <v>1172505.45</v>
      </c>
      <c r="T67" s="69"/>
      <c r="U67" s="63"/>
      <c r="V67" s="63"/>
      <c r="W67" s="63"/>
      <c r="X67" s="63"/>
      <c r="Y67" s="63"/>
      <c r="Z67" s="63"/>
    </row>
    <row r="68" spans="1:26" s="16" customFormat="1" ht="12.75" x14ac:dyDescent="0.2">
      <c r="A68" s="1">
        <v>17</v>
      </c>
      <c r="B68" s="29" t="s">
        <v>183</v>
      </c>
      <c r="C68" s="66" t="s">
        <v>324</v>
      </c>
      <c r="D68" s="68">
        <v>1964</v>
      </c>
      <c r="E68" s="67">
        <v>2016.4</v>
      </c>
      <c r="F68" s="67">
        <v>308</v>
      </c>
      <c r="G68" s="68">
        <v>4</v>
      </c>
      <c r="H68" s="68">
        <v>3</v>
      </c>
      <c r="I68" s="79">
        <v>109</v>
      </c>
      <c r="J68" s="68" t="s">
        <v>23</v>
      </c>
      <c r="K68" s="65">
        <f t="shared" si="14"/>
        <v>1786146.06</v>
      </c>
      <c r="L68" s="9">
        <f t="shared" si="15"/>
        <v>0</v>
      </c>
      <c r="M68" s="63"/>
      <c r="N68" s="63"/>
      <c r="O68" s="63"/>
      <c r="P68" s="63"/>
      <c r="Q68" s="82"/>
      <c r="R68" s="69">
        <v>707.6</v>
      </c>
      <c r="S68" s="32">
        <v>1786146.06</v>
      </c>
      <c r="T68" s="69"/>
      <c r="U68" s="63"/>
      <c r="V68" s="63"/>
      <c r="W68" s="63"/>
      <c r="X68" s="63"/>
      <c r="Y68" s="63"/>
      <c r="Z68" s="63"/>
    </row>
    <row r="69" spans="1:26" s="16" customFormat="1" ht="12.75" x14ac:dyDescent="0.2">
      <c r="A69" s="1">
        <v>18</v>
      </c>
      <c r="B69" s="29" t="s">
        <v>183</v>
      </c>
      <c r="C69" s="66" t="s">
        <v>325</v>
      </c>
      <c r="D69" s="68">
        <v>1982</v>
      </c>
      <c r="E69" s="47">
        <v>18438.400000000001</v>
      </c>
      <c r="F69" s="67">
        <v>18429.400000000001</v>
      </c>
      <c r="G69" s="71">
        <v>9</v>
      </c>
      <c r="H69" s="68">
        <v>9</v>
      </c>
      <c r="I69" s="79">
        <v>845</v>
      </c>
      <c r="J69" s="68" t="s">
        <v>23</v>
      </c>
      <c r="K69" s="65">
        <f t="shared" si="14"/>
        <v>16826477.579999998</v>
      </c>
      <c r="L69" s="9">
        <f t="shared" si="15"/>
        <v>0</v>
      </c>
      <c r="M69" s="63"/>
      <c r="N69" s="63"/>
      <c r="O69" s="63"/>
      <c r="P69" s="63"/>
      <c r="Q69" s="82"/>
      <c r="R69" s="69"/>
      <c r="S69" s="62"/>
      <c r="T69" s="69">
        <v>9</v>
      </c>
      <c r="U69" s="39">
        <v>16826477.579999998</v>
      </c>
      <c r="V69" s="63"/>
      <c r="W69" s="63"/>
      <c r="X69" s="63"/>
      <c r="Y69" s="63"/>
      <c r="Z69" s="63"/>
    </row>
    <row r="70" spans="1:26" s="16" customFormat="1" ht="12.75" x14ac:dyDescent="0.2">
      <c r="A70" s="1">
        <v>19</v>
      </c>
      <c r="B70" s="11" t="s">
        <v>73</v>
      </c>
      <c r="C70" s="11" t="s">
        <v>326</v>
      </c>
      <c r="D70" s="11">
        <v>1962</v>
      </c>
      <c r="E70" s="10">
        <v>1342.5</v>
      </c>
      <c r="F70" s="10">
        <v>761.6</v>
      </c>
      <c r="G70" s="11">
        <v>2</v>
      </c>
      <c r="H70" s="11">
        <v>2</v>
      </c>
      <c r="I70" s="11">
        <v>72</v>
      </c>
      <c r="J70" s="14" t="s">
        <v>23</v>
      </c>
      <c r="K70" s="65">
        <f t="shared" si="14"/>
        <v>460242.84</v>
      </c>
      <c r="L70" s="9">
        <f t="shared" si="15"/>
        <v>460242.84</v>
      </c>
      <c r="M70" s="63"/>
      <c r="N70" s="63"/>
      <c r="O70" s="32">
        <v>460242.84</v>
      </c>
      <c r="P70" s="63"/>
      <c r="Q70" s="62"/>
      <c r="R70" s="69"/>
      <c r="S70" s="62"/>
      <c r="T70" s="69"/>
      <c r="U70" s="39"/>
      <c r="V70" s="63"/>
      <c r="W70" s="63"/>
      <c r="X70" s="63"/>
      <c r="Y70" s="63"/>
      <c r="Z70" s="63"/>
    </row>
    <row r="71" spans="1:26" hidden="1" x14ac:dyDescent="0.25">
      <c r="A71" s="1">
        <v>20</v>
      </c>
      <c r="B71" s="33" t="s">
        <v>32</v>
      </c>
      <c r="C71" s="34"/>
      <c r="D71" s="42"/>
      <c r="E71" s="43"/>
      <c r="F71" s="43"/>
      <c r="G71" s="42"/>
      <c r="H71" s="42"/>
      <c r="I71" s="42"/>
      <c r="J71" s="42"/>
      <c r="K71" s="43">
        <f>SUM(K72:K78)</f>
        <v>2382730.0900000003</v>
      </c>
      <c r="L71" s="43">
        <f t="shared" ref="L71:Z71" si="16">SUM(L72:L78)</f>
        <v>378490.45999999996</v>
      </c>
      <c r="M71" s="43">
        <f t="shared" si="16"/>
        <v>29664</v>
      </c>
      <c r="N71" s="43">
        <f t="shared" si="16"/>
        <v>0</v>
      </c>
      <c r="O71" s="43">
        <f t="shared" si="16"/>
        <v>0</v>
      </c>
      <c r="P71" s="43">
        <f t="shared" si="16"/>
        <v>0</v>
      </c>
      <c r="Q71" s="43">
        <f t="shared" si="16"/>
        <v>348826.45999999996</v>
      </c>
      <c r="R71" s="43">
        <f t="shared" si="16"/>
        <v>794</v>
      </c>
      <c r="S71" s="43">
        <f t="shared" si="16"/>
        <v>2004239.63</v>
      </c>
      <c r="T71" s="43">
        <f t="shared" si="16"/>
        <v>0</v>
      </c>
      <c r="U71" s="43">
        <f t="shared" si="16"/>
        <v>0</v>
      </c>
      <c r="V71" s="43">
        <f t="shared" si="16"/>
        <v>0</v>
      </c>
      <c r="W71" s="43">
        <f t="shared" si="16"/>
        <v>0</v>
      </c>
      <c r="X71" s="43">
        <f t="shared" si="16"/>
        <v>0</v>
      </c>
      <c r="Y71" s="43">
        <f t="shared" si="16"/>
        <v>0</v>
      </c>
      <c r="Z71" s="43">
        <f t="shared" si="16"/>
        <v>0</v>
      </c>
    </row>
    <row r="72" spans="1:26" s="15" customFormat="1" ht="12.75" hidden="1" x14ac:dyDescent="0.2">
      <c r="A72" s="1">
        <v>21</v>
      </c>
      <c r="B72" s="35" t="s">
        <v>33</v>
      </c>
      <c r="C72" s="15" t="s">
        <v>86</v>
      </c>
      <c r="D72" s="48">
        <v>1961</v>
      </c>
      <c r="E72" s="40">
        <v>447.5</v>
      </c>
      <c r="F72" s="40">
        <v>403.9</v>
      </c>
      <c r="G72" s="48">
        <v>2</v>
      </c>
      <c r="H72" s="48">
        <v>1</v>
      </c>
      <c r="I72" s="48">
        <v>31</v>
      </c>
      <c r="J72" s="48" t="s">
        <v>23</v>
      </c>
      <c r="K72" s="65">
        <f t="shared" ref="K72:K78" si="17">L72+S72+U72+V72+X72+Z72</f>
        <v>580573.18999999994</v>
      </c>
      <c r="L72" s="9">
        <f t="shared" ref="L72:L78" si="18">M72+N72+O72+P72+Q72</f>
        <v>0</v>
      </c>
      <c r="M72" s="5"/>
      <c r="N72" s="5"/>
      <c r="O72" s="5"/>
      <c r="P72" s="5"/>
      <c r="Q72" s="48"/>
      <c r="R72" s="13">
        <v>230</v>
      </c>
      <c r="S72" s="32">
        <v>580573.18999999994</v>
      </c>
      <c r="T72" s="5"/>
      <c r="U72" s="5"/>
      <c r="V72" s="5"/>
      <c r="W72" s="5"/>
      <c r="X72" s="5"/>
      <c r="Y72" s="5"/>
      <c r="Z72" s="5"/>
    </row>
    <row r="73" spans="1:26" s="15" customFormat="1" ht="12.75" hidden="1" x14ac:dyDescent="0.2">
      <c r="A73" s="1">
        <v>22</v>
      </c>
      <c r="B73" s="35" t="s">
        <v>33</v>
      </c>
      <c r="C73" s="35" t="s">
        <v>184</v>
      </c>
      <c r="D73" s="48">
        <v>1978</v>
      </c>
      <c r="E73" s="40">
        <v>660</v>
      </c>
      <c r="F73" s="40">
        <v>570</v>
      </c>
      <c r="G73" s="48">
        <v>2</v>
      </c>
      <c r="H73" s="48">
        <v>2</v>
      </c>
      <c r="I73" s="48">
        <v>44</v>
      </c>
      <c r="J73" s="48" t="s">
        <v>23</v>
      </c>
      <c r="K73" s="65">
        <f t="shared" si="17"/>
        <v>1423666.44</v>
      </c>
      <c r="L73" s="9">
        <f t="shared" si="18"/>
        <v>0</v>
      </c>
      <c r="M73" s="13"/>
      <c r="N73" s="13"/>
      <c r="O73" s="13"/>
      <c r="P73" s="13"/>
      <c r="Q73" s="40"/>
      <c r="R73" s="13">
        <v>564</v>
      </c>
      <c r="S73" s="32">
        <v>1423666.44</v>
      </c>
      <c r="T73" s="13"/>
      <c r="U73" s="13"/>
      <c r="V73" s="13"/>
      <c r="W73" s="13"/>
      <c r="X73" s="13"/>
      <c r="Y73" s="13"/>
      <c r="Z73" s="13"/>
    </row>
    <row r="74" spans="1:26" s="15" customFormat="1" ht="12.75" hidden="1" x14ac:dyDescent="0.2">
      <c r="A74" s="1">
        <v>23</v>
      </c>
      <c r="B74" s="35" t="s">
        <v>33</v>
      </c>
      <c r="C74" s="35" t="s">
        <v>185</v>
      </c>
      <c r="D74" s="48">
        <v>1955</v>
      </c>
      <c r="E74" s="40">
        <v>170</v>
      </c>
      <c r="F74" s="40">
        <v>140</v>
      </c>
      <c r="G74" s="48">
        <v>1</v>
      </c>
      <c r="H74" s="48">
        <v>2</v>
      </c>
      <c r="I74" s="48">
        <v>13</v>
      </c>
      <c r="J74" s="48" t="s">
        <v>158</v>
      </c>
      <c r="K74" s="65">
        <f t="shared" si="17"/>
        <v>35603.08</v>
      </c>
      <c r="L74" s="9">
        <f t="shared" si="18"/>
        <v>35603.08</v>
      </c>
      <c r="M74" s="13"/>
      <c r="N74" s="13"/>
      <c r="O74" s="13"/>
      <c r="P74" s="13"/>
      <c r="Q74" s="39">
        <v>35603.08</v>
      </c>
      <c r="R74" s="13"/>
      <c r="S74" s="40"/>
      <c r="T74" s="13"/>
      <c r="U74" s="13"/>
      <c r="V74" s="13"/>
      <c r="W74" s="13"/>
      <c r="X74" s="13"/>
      <c r="Y74" s="13"/>
      <c r="Z74" s="13"/>
    </row>
    <row r="75" spans="1:26" s="15" customFormat="1" ht="12.75" hidden="1" x14ac:dyDescent="0.2">
      <c r="A75" s="1">
        <v>24</v>
      </c>
      <c r="B75" s="35" t="s">
        <v>33</v>
      </c>
      <c r="C75" s="35" t="s">
        <v>186</v>
      </c>
      <c r="D75" s="48">
        <v>1957</v>
      </c>
      <c r="E75" s="40">
        <v>500</v>
      </c>
      <c r="F75" s="40">
        <v>452</v>
      </c>
      <c r="G75" s="48">
        <v>2</v>
      </c>
      <c r="H75" s="48">
        <v>2</v>
      </c>
      <c r="I75" s="48">
        <v>30</v>
      </c>
      <c r="J75" s="48" t="s">
        <v>158</v>
      </c>
      <c r="K75" s="65">
        <f t="shared" si="17"/>
        <v>104714.95</v>
      </c>
      <c r="L75" s="9">
        <f t="shared" si="18"/>
        <v>104714.95</v>
      </c>
      <c r="M75" s="13"/>
      <c r="N75" s="13"/>
      <c r="O75" s="13"/>
      <c r="P75" s="13"/>
      <c r="Q75" s="39">
        <v>104714.95</v>
      </c>
      <c r="R75" s="13"/>
      <c r="S75" s="40"/>
      <c r="T75" s="13"/>
      <c r="U75" s="13"/>
      <c r="V75" s="13"/>
      <c r="W75" s="13"/>
      <c r="X75" s="13"/>
      <c r="Y75" s="13"/>
      <c r="Z75" s="13"/>
    </row>
    <row r="76" spans="1:26" s="15" customFormat="1" ht="12.75" hidden="1" x14ac:dyDescent="0.2">
      <c r="A76" s="1">
        <v>25</v>
      </c>
      <c r="B76" s="35" t="s">
        <v>33</v>
      </c>
      <c r="C76" s="35" t="s">
        <v>187</v>
      </c>
      <c r="D76" s="48">
        <v>1958</v>
      </c>
      <c r="E76" s="40">
        <v>500</v>
      </c>
      <c r="F76" s="40">
        <v>450</v>
      </c>
      <c r="G76" s="48">
        <v>2</v>
      </c>
      <c r="H76" s="48">
        <v>2</v>
      </c>
      <c r="I76" s="48">
        <v>21</v>
      </c>
      <c r="J76" s="48" t="s">
        <v>158</v>
      </c>
      <c r="K76" s="65">
        <f t="shared" si="17"/>
        <v>104714.95</v>
      </c>
      <c r="L76" s="9">
        <f t="shared" si="18"/>
        <v>104714.95</v>
      </c>
      <c r="M76" s="13"/>
      <c r="N76" s="13"/>
      <c r="O76" s="13"/>
      <c r="P76" s="13"/>
      <c r="Q76" s="39">
        <v>104714.95</v>
      </c>
      <c r="R76" s="13"/>
      <c r="S76" s="40"/>
      <c r="T76" s="13"/>
      <c r="U76" s="13"/>
      <c r="V76" s="13"/>
      <c r="W76" s="13"/>
      <c r="X76" s="13"/>
      <c r="Y76" s="13"/>
      <c r="Z76" s="13"/>
    </row>
    <row r="77" spans="1:26" s="15" customFormat="1" ht="12.75" hidden="1" x14ac:dyDescent="0.2">
      <c r="A77" s="1">
        <v>26</v>
      </c>
      <c r="B77" s="35" t="s">
        <v>33</v>
      </c>
      <c r="C77" s="35" t="s">
        <v>188</v>
      </c>
      <c r="D77" s="48">
        <v>1958</v>
      </c>
      <c r="E77" s="40">
        <v>345.6</v>
      </c>
      <c r="F77" s="40">
        <v>300</v>
      </c>
      <c r="G77" s="48">
        <v>1</v>
      </c>
      <c r="H77" s="48">
        <v>3</v>
      </c>
      <c r="I77" s="48">
        <v>6</v>
      </c>
      <c r="J77" s="48" t="s">
        <v>23</v>
      </c>
      <c r="K77" s="65">
        <f t="shared" si="17"/>
        <v>72378.98</v>
      </c>
      <c r="L77" s="9">
        <f t="shared" si="18"/>
        <v>72378.98</v>
      </c>
      <c r="M77" s="13"/>
      <c r="N77" s="13"/>
      <c r="O77" s="13"/>
      <c r="P77" s="13"/>
      <c r="Q77" s="39">
        <v>72378.98</v>
      </c>
      <c r="R77" s="13"/>
      <c r="S77" s="40"/>
      <c r="T77" s="13"/>
      <c r="U77" s="13"/>
      <c r="V77" s="13"/>
      <c r="W77" s="13"/>
      <c r="X77" s="13"/>
      <c r="Y77" s="13"/>
      <c r="Z77" s="13"/>
    </row>
    <row r="78" spans="1:26" s="15" customFormat="1" ht="12.75" hidden="1" x14ac:dyDescent="0.2">
      <c r="A78" s="1">
        <v>27</v>
      </c>
      <c r="B78" s="35" t="s">
        <v>33</v>
      </c>
      <c r="C78" s="35" t="s">
        <v>189</v>
      </c>
      <c r="D78" s="48">
        <v>1950</v>
      </c>
      <c r="E78" s="40">
        <v>150</v>
      </c>
      <c r="F78" s="40">
        <v>130</v>
      </c>
      <c r="G78" s="48">
        <v>1</v>
      </c>
      <c r="H78" s="48">
        <v>1</v>
      </c>
      <c r="I78" s="48">
        <v>8</v>
      </c>
      <c r="J78" s="48" t="s">
        <v>158</v>
      </c>
      <c r="K78" s="65">
        <f t="shared" si="17"/>
        <v>61078.5</v>
      </c>
      <c r="L78" s="9">
        <f t="shared" si="18"/>
        <v>61078.5</v>
      </c>
      <c r="M78" s="32">
        <v>29664</v>
      </c>
      <c r="N78" s="13"/>
      <c r="O78" s="13"/>
      <c r="P78" s="13"/>
      <c r="Q78" s="39">
        <v>31414.5</v>
      </c>
      <c r="R78" s="13"/>
      <c r="S78" s="40"/>
      <c r="T78" s="13"/>
      <c r="U78" s="13"/>
      <c r="V78" s="13"/>
      <c r="W78" s="13"/>
      <c r="X78" s="13"/>
      <c r="Y78" s="13"/>
      <c r="Z78" s="13"/>
    </row>
    <row r="79" spans="1:26" hidden="1" x14ac:dyDescent="0.25">
      <c r="A79" s="1">
        <v>28</v>
      </c>
      <c r="B79" s="33" t="s">
        <v>34</v>
      </c>
      <c r="C79" s="34"/>
      <c r="D79" s="42"/>
      <c r="E79" s="43"/>
      <c r="F79" s="43"/>
      <c r="G79" s="42"/>
      <c r="H79" s="42"/>
      <c r="I79" s="42"/>
      <c r="J79" s="42"/>
      <c r="K79" s="43">
        <f>SUM(K80)</f>
        <v>673969.77</v>
      </c>
      <c r="L79" s="43">
        <f t="shared" ref="L79:Z79" si="19">SUM(L80)</f>
        <v>0</v>
      </c>
      <c r="M79" s="43">
        <f t="shared" si="19"/>
        <v>0</v>
      </c>
      <c r="N79" s="43">
        <f t="shared" si="19"/>
        <v>0</v>
      </c>
      <c r="O79" s="43">
        <f t="shared" si="19"/>
        <v>0</v>
      </c>
      <c r="P79" s="43">
        <f t="shared" si="19"/>
        <v>0</v>
      </c>
      <c r="Q79" s="43">
        <f t="shared" si="19"/>
        <v>0</v>
      </c>
      <c r="R79" s="43">
        <f t="shared" si="19"/>
        <v>267</v>
      </c>
      <c r="S79" s="43">
        <f t="shared" si="19"/>
        <v>673969.77</v>
      </c>
      <c r="T79" s="43">
        <f t="shared" si="19"/>
        <v>0</v>
      </c>
      <c r="U79" s="43">
        <f t="shared" si="19"/>
        <v>0</v>
      </c>
      <c r="V79" s="43">
        <f t="shared" si="19"/>
        <v>0</v>
      </c>
      <c r="W79" s="43">
        <f t="shared" si="19"/>
        <v>0</v>
      </c>
      <c r="X79" s="43">
        <f t="shared" si="19"/>
        <v>0</v>
      </c>
      <c r="Y79" s="43">
        <f t="shared" si="19"/>
        <v>0</v>
      </c>
      <c r="Z79" s="43">
        <f t="shared" si="19"/>
        <v>0</v>
      </c>
    </row>
    <row r="80" spans="1:26" s="15" customFormat="1" ht="12.75" hidden="1" x14ac:dyDescent="0.2">
      <c r="A80" s="1">
        <v>29</v>
      </c>
      <c r="B80" s="29" t="s">
        <v>35</v>
      </c>
      <c r="C80" s="49" t="s">
        <v>190</v>
      </c>
      <c r="D80" s="44">
        <v>1979</v>
      </c>
      <c r="E80" s="30">
        <v>363</v>
      </c>
      <c r="F80" s="30">
        <v>228</v>
      </c>
      <c r="G80" s="44">
        <v>2</v>
      </c>
      <c r="H80" s="44">
        <v>1</v>
      </c>
      <c r="I80" s="44">
        <v>23</v>
      </c>
      <c r="J80" s="44" t="s">
        <v>23</v>
      </c>
      <c r="K80" s="65">
        <f>L80+S80+U80+V80+X80+Z80</f>
        <v>673969.77</v>
      </c>
      <c r="L80" s="9">
        <f>M80+N80+O80+P80+Q80</f>
        <v>0</v>
      </c>
      <c r="M80" s="31"/>
      <c r="N80" s="31"/>
      <c r="O80" s="31"/>
      <c r="P80" s="31"/>
      <c r="Q80" s="30"/>
      <c r="R80" s="31">
        <v>267</v>
      </c>
      <c r="S80" s="32">
        <v>673969.77</v>
      </c>
      <c r="T80" s="31"/>
      <c r="U80" s="31"/>
      <c r="V80" s="31"/>
      <c r="W80" s="31"/>
      <c r="X80" s="31"/>
      <c r="Y80" s="31"/>
      <c r="Z80" s="31"/>
    </row>
    <row r="81" spans="1:26" hidden="1" x14ac:dyDescent="0.25">
      <c r="A81" s="1">
        <v>30</v>
      </c>
      <c r="B81" s="33" t="s">
        <v>36</v>
      </c>
      <c r="C81" s="34"/>
      <c r="D81" s="42"/>
      <c r="E81" s="43"/>
      <c r="F81" s="43"/>
      <c r="G81" s="42"/>
      <c r="H81" s="42"/>
      <c r="I81" s="42"/>
      <c r="J81" s="42"/>
      <c r="K81" s="43">
        <f>SUM(K82)</f>
        <v>322389.27</v>
      </c>
      <c r="L81" s="43">
        <f t="shared" ref="L81:Z81" si="20">SUM(L82)</f>
        <v>0</v>
      </c>
      <c r="M81" s="43">
        <f t="shared" si="20"/>
        <v>0</v>
      </c>
      <c r="N81" s="43">
        <f t="shared" si="20"/>
        <v>0</v>
      </c>
      <c r="O81" s="43">
        <f t="shared" si="20"/>
        <v>0</v>
      </c>
      <c r="P81" s="43">
        <f t="shared" si="20"/>
        <v>0</v>
      </c>
      <c r="Q81" s="43">
        <f t="shared" si="20"/>
        <v>0</v>
      </c>
      <c r="R81" s="43">
        <f t="shared" si="20"/>
        <v>0</v>
      </c>
      <c r="S81" s="43">
        <f t="shared" si="20"/>
        <v>0</v>
      </c>
      <c r="T81" s="43">
        <f t="shared" si="20"/>
        <v>0</v>
      </c>
      <c r="U81" s="43">
        <f t="shared" si="20"/>
        <v>0</v>
      </c>
      <c r="V81" s="43">
        <f t="shared" si="20"/>
        <v>0</v>
      </c>
      <c r="W81" s="43">
        <f t="shared" si="20"/>
        <v>105.1</v>
      </c>
      <c r="X81" s="43">
        <f t="shared" si="20"/>
        <v>127949.64</v>
      </c>
      <c r="Y81" s="43">
        <f t="shared" si="20"/>
        <v>105</v>
      </c>
      <c r="Z81" s="43">
        <f t="shared" si="20"/>
        <v>194439.63</v>
      </c>
    </row>
    <row r="82" spans="1:26" s="15" customFormat="1" ht="12.75" hidden="1" x14ac:dyDescent="0.2">
      <c r="A82" s="1">
        <v>31</v>
      </c>
      <c r="B82" s="35" t="s">
        <v>191</v>
      </c>
      <c r="C82" s="35" t="s">
        <v>192</v>
      </c>
      <c r="D82" s="48">
        <v>1972</v>
      </c>
      <c r="E82" s="40">
        <v>753.1</v>
      </c>
      <c r="F82" s="40">
        <v>702.1</v>
      </c>
      <c r="G82" s="48">
        <v>2</v>
      </c>
      <c r="H82" s="48">
        <v>2</v>
      </c>
      <c r="I82" s="48">
        <v>33</v>
      </c>
      <c r="J82" s="48" t="s">
        <v>23</v>
      </c>
      <c r="K82" s="65">
        <f>L82+S82+U82+V82+X82+Z82</f>
        <v>322389.27</v>
      </c>
      <c r="L82" s="9">
        <f>M82+N82+O82+P82+Q82</f>
        <v>0</v>
      </c>
      <c r="M82" s="13"/>
      <c r="N82" s="13"/>
      <c r="O82" s="13"/>
      <c r="P82" s="13"/>
      <c r="Q82" s="40"/>
      <c r="R82" s="13"/>
      <c r="S82" s="40"/>
      <c r="T82" s="13"/>
      <c r="U82" s="13"/>
      <c r="V82" s="13"/>
      <c r="W82" s="4">
        <v>105.1</v>
      </c>
      <c r="X82" s="32">
        <v>127949.64</v>
      </c>
      <c r="Y82" s="13">
        <v>105</v>
      </c>
      <c r="Z82" s="32">
        <v>194439.63</v>
      </c>
    </row>
    <row r="83" spans="1:26" hidden="1" x14ac:dyDescent="0.25">
      <c r="A83" s="1">
        <v>32</v>
      </c>
      <c r="B83" s="33" t="s">
        <v>37</v>
      </c>
      <c r="C83" s="34"/>
      <c r="D83" s="42"/>
      <c r="E83" s="43"/>
      <c r="F83" s="43"/>
      <c r="G83" s="42"/>
      <c r="H83" s="42"/>
      <c r="I83" s="42"/>
      <c r="J83" s="42"/>
      <c r="K83" s="43">
        <f>SUM(K84:K108)</f>
        <v>11873985.319999998</v>
      </c>
      <c r="L83" s="43">
        <f t="shared" ref="L83:Z83" si="21">SUM(L84:L108)</f>
        <v>5667913.4299999997</v>
      </c>
      <c r="M83" s="43">
        <f t="shared" si="21"/>
        <v>903407.25000000012</v>
      </c>
      <c r="N83" s="43">
        <f t="shared" si="21"/>
        <v>3446614.12</v>
      </c>
      <c r="O83" s="43">
        <f t="shared" si="21"/>
        <v>1317892.06</v>
      </c>
      <c r="P83" s="43">
        <f t="shared" si="21"/>
        <v>0</v>
      </c>
      <c r="Q83" s="43">
        <f t="shared" si="21"/>
        <v>0</v>
      </c>
      <c r="R83" s="43">
        <f t="shared" si="21"/>
        <v>3373.3</v>
      </c>
      <c r="S83" s="43">
        <f t="shared" si="21"/>
        <v>6206071.8900000006</v>
      </c>
      <c r="T83" s="43">
        <f t="shared" si="21"/>
        <v>0</v>
      </c>
      <c r="U83" s="43">
        <f t="shared" si="21"/>
        <v>0</v>
      </c>
      <c r="V83" s="43">
        <f t="shared" si="21"/>
        <v>0</v>
      </c>
      <c r="W83" s="43">
        <f t="shared" si="21"/>
        <v>0</v>
      </c>
      <c r="X83" s="43">
        <f t="shared" si="21"/>
        <v>0</v>
      </c>
      <c r="Y83" s="43">
        <f t="shared" si="21"/>
        <v>0</v>
      </c>
      <c r="Z83" s="43">
        <f t="shared" si="21"/>
        <v>0</v>
      </c>
    </row>
    <row r="84" spans="1:26" s="15" customFormat="1" ht="12.75" hidden="1" x14ac:dyDescent="0.2">
      <c r="A84" s="1">
        <v>33</v>
      </c>
      <c r="B84" s="50" t="s">
        <v>38</v>
      </c>
      <c r="C84" s="50" t="s">
        <v>193</v>
      </c>
      <c r="D84" s="44">
        <v>1983</v>
      </c>
      <c r="E84" s="30">
        <v>629.59</v>
      </c>
      <c r="F84" s="1">
        <v>615.63</v>
      </c>
      <c r="G84" s="44">
        <v>2</v>
      </c>
      <c r="H84" s="44">
        <v>2</v>
      </c>
      <c r="I84" s="44">
        <v>35</v>
      </c>
      <c r="J84" s="44" t="s">
        <v>23</v>
      </c>
      <c r="K84" s="65">
        <f t="shared" ref="K84:K108" si="22">L84+S84+U84+V84+X84+Z84</f>
        <v>1428714.92</v>
      </c>
      <c r="L84" s="9">
        <f t="shared" ref="L84:L108" si="23">M84+N84+O84+P84+Q84</f>
        <v>0</v>
      </c>
      <c r="M84" s="31"/>
      <c r="N84" s="31"/>
      <c r="O84" s="31"/>
      <c r="P84" s="31"/>
      <c r="Q84" s="30"/>
      <c r="R84" s="31">
        <v>566</v>
      </c>
      <c r="S84" s="32">
        <v>1428714.92</v>
      </c>
      <c r="T84" s="31"/>
      <c r="U84" s="31"/>
      <c r="V84" s="31"/>
      <c r="W84" s="31"/>
      <c r="X84" s="31"/>
      <c r="Y84" s="31"/>
      <c r="Z84" s="31"/>
    </row>
    <row r="85" spans="1:26" s="15" customFormat="1" ht="12.75" hidden="1" x14ac:dyDescent="0.2">
      <c r="A85" s="1">
        <v>34</v>
      </c>
      <c r="B85" s="50" t="s">
        <v>38</v>
      </c>
      <c r="C85" s="50" t="s">
        <v>194</v>
      </c>
      <c r="D85" s="44">
        <v>1970</v>
      </c>
      <c r="E85" s="30">
        <v>566.87</v>
      </c>
      <c r="F85" s="1">
        <v>498.16</v>
      </c>
      <c r="G85" s="44">
        <v>2</v>
      </c>
      <c r="H85" s="44">
        <v>2</v>
      </c>
      <c r="I85" s="44">
        <v>31</v>
      </c>
      <c r="J85" s="44" t="s">
        <v>23</v>
      </c>
      <c r="K85" s="65">
        <f t="shared" si="22"/>
        <v>112104.21</v>
      </c>
      <c r="L85" s="9">
        <f t="shared" si="23"/>
        <v>112104.21</v>
      </c>
      <c r="M85" s="32">
        <v>112104.21</v>
      </c>
      <c r="N85" s="31"/>
      <c r="O85" s="31"/>
      <c r="P85" s="31"/>
      <c r="Q85" s="30"/>
      <c r="R85" s="31"/>
      <c r="S85" s="30"/>
      <c r="T85" s="31"/>
      <c r="U85" s="31"/>
      <c r="V85" s="31"/>
      <c r="W85" s="31"/>
      <c r="X85" s="32"/>
      <c r="Y85" s="31"/>
      <c r="Z85" s="32"/>
    </row>
    <row r="86" spans="1:26" s="15" customFormat="1" ht="12.75" hidden="1" x14ac:dyDescent="0.2">
      <c r="A86" s="1">
        <v>35</v>
      </c>
      <c r="B86" s="50" t="s">
        <v>38</v>
      </c>
      <c r="C86" s="50" t="s">
        <v>195</v>
      </c>
      <c r="D86" s="44">
        <v>1985</v>
      </c>
      <c r="E86" s="30">
        <v>947.7</v>
      </c>
      <c r="F86" s="1">
        <v>857.05</v>
      </c>
      <c r="G86" s="44">
        <v>2</v>
      </c>
      <c r="H86" s="44">
        <v>3</v>
      </c>
      <c r="I86" s="44">
        <v>65</v>
      </c>
      <c r="J86" s="44" t="s">
        <v>157</v>
      </c>
      <c r="K86" s="65">
        <f t="shared" si="22"/>
        <v>310990.57</v>
      </c>
      <c r="L86" s="9">
        <f t="shared" si="23"/>
        <v>0</v>
      </c>
      <c r="M86" s="31"/>
      <c r="N86" s="31"/>
      <c r="O86" s="31"/>
      <c r="P86" s="31"/>
      <c r="Q86" s="30"/>
      <c r="R86" s="31">
        <v>316.8</v>
      </c>
      <c r="S86" s="32">
        <v>310990.57</v>
      </c>
      <c r="T86" s="31"/>
      <c r="U86" s="31"/>
      <c r="V86" s="31"/>
      <c r="W86" s="31"/>
      <c r="X86" s="31"/>
      <c r="Y86" s="31"/>
      <c r="Z86" s="31"/>
    </row>
    <row r="87" spans="1:26" s="15" customFormat="1" ht="12.75" hidden="1" x14ac:dyDescent="0.2">
      <c r="A87" s="1">
        <v>36</v>
      </c>
      <c r="B87" s="50" t="s">
        <v>38</v>
      </c>
      <c r="C87" s="50" t="s">
        <v>196</v>
      </c>
      <c r="D87" s="44">
        <v>1968</v>
      </c>
      <c r="E87" s="30">
        <v>786.1</v>
      </c>
      <c r="F87" s="30">
        <v>542.1</v>
      </c>
      <c r="G87" s="44">
        <v>2</v>
      </c>
      <c r="H87" s="44">
        <v>1</v>
      </c>
      <c r="I87" s="44">
        <v>60</v>
      </c>
      <c r="J87" s="44" t="s">
        <v>23</v>
      </c>
      <c r="K87" s="65">
        <f t="shared" si="22"/>
        <v>269494.90000000002</v>
      </c>
      <c r="L87" s="9">
        <f t="shared" si="23"/>
        <v>269494.90000000002</v>
      </c>
      <c r="M87" s="31"/>
      <c r="N87" s="31"/>
      <c r="O87" s="32">
        <v>269494.90000000002</v>
      </c>
      <c r="P87" s="31"/>
      <c r="Q87" s="30"/>
      <c r="R87" s="31"/>
      <c r="S87" s="30"/>
      <c r="T87" s="31"/>
      <c r="U87" s="31"/>
      <c r="V87" s="31"/>
      <c r="W87" s="31"/>
      <c r="X87" s="31"/>
      <c r="Y87" s="31"/>
      <c r="Z87" s="31"/>
    </row>
    <row r="88" spans="1:26" s="15" customFormat="1" ht="12.75" hidden="1" x14ac:dyDescent="0.2">
      <c r="A88" s="1">
        <v>37</v>
      </c>
      <c r="B88" s="50" t="s">
        <v>38</v>
      </c>
      <c r="C88" s="50" t="s">
        <v>197</v>
      </c>
      <c r="D88" s="44">
        <v>1963</v>
      </c>
      <c r="E88" s="30">
        <v>491.51</v>
      </c>
      <c r="F88" s="1">
        <v>439.32</v>
      </c>
      <c r="G88" s="44">
        <v>2</v>
      </c>
      <c r="H88" s="44">
        <v>2</v>
      </c>
      <c r="I88" s="44">
        <v>30</v>
      </c>
      <c r="J88" s="44" t="s">
        <v>23</v>
      </c>
      <c r="K88" s="65">
        <f t="shared" si="22"/>
        <v>97201.02</v>
      </c>
      <c r="L88" s="9">
        <f t="shared" si="23"/>
        <v>97201.02</v>
      </c>
      <c r="M88" s="32">
        <v>97201.02</v>
      </c>
      <c r="N88" s="31"/>
      <c r="O88" s="31"/>
      <c r="P88" s="31"/>
      <c r="Q88" s="30"/>
      <c r="R88" s="31"/>
      <c r="S88" s="30"/>
      <c r="T88" s="31"/>
      <c r="U88" s="31"/>
      <c r="V88" s="31"/>
      <c r="W88" s="31"/>
      <c r="X88" s="31"/>
      <c r="Y88" s="31"/>
      <c r="Z88" s="31"/>
    </row>
    <row r="89" spans="1:26" s="15" customFormat="1" ht="12.75" hidden="1" x14ac:dyDescent="0.2">
      <c r="A89" s="1">
        <v>38</v>
      </c>
      <c r="B89" s="50" t="s">
        <v>38</v>
      </c>
      <c r="C89" s="50" t="s">
        <v>198</v>
      </c>
      <c r="D89" s="44">
        <v>1968</v>
      </c>
      <c r="E89" s="30">
        <v>662.54</v>
      </c>
      <c r="F89" s="1">
        <v>695.1</v>
      </c>
      <c r="G89" s="44">
        <v>2</v>
      </c>
      <c r="H89" s="44">
        <v>2</v>
      </c>
      <c r="I89" s="44">
        <v>37</v>
      </c>
      <c r="J89" s="44" t="s">
        <v>23</v>
      </c>
      <c r="K89" s="65">
        <f t="shared" si="22"/>
        <v>213002.61</v>
      </c>
      <c r="L89" s="9">
        <f t="shared" si="23"/>
        <v>213002.61</v>
      </c>
      <c r="M89" s="31"/>
      <c r="N89" s="32">
        <v>213002.61</v>
      </c>
      <c r="O89" s="31"/>
      <c r="P89" s="31"/>
      <c r="Q89" s="30"/>
      <c r="R89" s="31"/>
      <c r="S89" s="30"/>
      <c r="T89" s="31"/>
      <c r="U89" s="31"/>
      <c r="V89" s="31"/>
      <c r="W89" s="31"/>
      <c r="X89" s="31"/>
      <c r="Y89" s="31"/>
      <c r="Z89" s="31"/>
    </row>
    <row r="90" spans="1:26" s="15" customFormat="1" ht="12.75" hidden="1" x14ac:dyDescent="0.2">
      <c r="A90" s="1">
        <v>39</v>
      </c>
      <c r="B90" s="50" t="s">
        <v>38</v>
      </c>
      <c r="C90" s="50" t="s">
        <v>199</v>
      </c>
      <c r="D90" s="44">
        <v>1969</v>
      </c>
      <c r="E90" s="30">
        <v>736.1</v>
      </c>
      <c r="F90" s="1">
        <v>730.45</v>
      </c>
      <c r="G90" s="44">
        <v>2</v>
      </c>
      <c r="H90" s="44">
        <v>2</v>
      </c>
      <c r="I90" s="44">
        <v>40</v>
      </c>
      <c r="J90" s="44" t="s">
        <v>23</v>
      </c>
      <c r="K90" s="65">
        <f t="shared" si="22"/>
        <v>236651.69</v>
      </c>
      <c r="L90" s="9">
        <f t="shared" si="23"/>
        <v>236651.69</v>
      </c>
      <c r="M90" s="31"/>
      <c r="N90" s="32">
        <v>236651.69</v>
      </c>
      <c r="O90" s="31"/>
      <c r="P90" s="31"/>
      <c r="Q90" s="30"/>
      <c r="R90" s="31"/>
      <c r="S90" s="30"/>
      <c r="T90" s="31"/>
      <c r="U90" s="31"/>
      <c r="V90" s="31"/>
      <c r="W90" s="31"/>
      <c r="X90" s="31"/>
      <c r="Y90" s="31"/>
      <c r="Z90" s="31"/>
    </row>
    <row r="91" spans="1:26" s="15" customFormat="1" ht="12.75" hidden="1" x14ac:dyDescent="0.2">
      <c r="A91" s="1">
        <v>40</v>
      </c>
      <c r="B91" s="50" t="s">
        <v>38</v>
      </c>
      <c r="C91" s="50" t="s">
        <v>200</v>
      </c>
      <c r="D91" s="44">
        <v>1969</v>
      </c>
      <c r="E91" s="30">
        <v>788.71</v>
      </c>
      <c r="F91" s="1">
        <v>723.55</v>
      </c>
      <c r="G91" s="44">
        <v>2</v>
      </c>
      <c r="H91" s="44">
        <v>2</v>
      </c>
      <c r="I91" s="44">
        <v>45</v>
      </c>
      <c r="J91" s="44" t="s">
        <v>23</v>
      </c>
      <c r="K91" s="65">
        <f t="shared" si="22"/>
        <v>253565.45</v>
      </c>
      <c r="L91" s="9">
        <f t="shared" si="23"/>
        <v>253565.45</v>
      </c>
      <c r="M91" s="31"/>
      <c r="N91" s="32">
        <v>253565.45</v>
      </c>
      <c r="O91" s="31"/>
      <c r="P91" s="31"/>
      <c r="Q91" s="30"/>
      <c r="R91" s="31"/>
      <c r="S91" s="30"/>
      <c r="T91" s="31"/>
      <c r="U91" s="31"/>
      <c r="V91" s="31"/>
      <c r="W91" s="31"/>
      <c r="X91" s="31"/>
      <c r="Y91" s="31"/>
      <c r="Z91" s="31"/>
    </row>
    <row r="92" spans="1:26" s="15" customFormat="1" ht="12.75" hidden="1" x14ac:dyDescent="0.2">
      <c r="A92" s="1">
        <v>41</v>
      </c>
      <c r="B92" s="50" t="s">
        <v>38</v>
      </c>
      <c r="C92" s="50" t="s">
        <v>201</v>
      </c>
      <c r="D92" s="44">
        <v>1967</v>
      </c>
      <c r="E92" s="30">
        <v>738.7</v>
      </c>
      <c r="F92" s="1">
        <v>724.44</v>
      </c>
      <c r="G92" s="44">
        <v>2</v>
      </c>
      <c r="H92" s="44">
        <v>2</v>
      </c>
      <c r="I92" s="44">
        <v>52</v>
      </c>
      <c r="J92" s="44" t="s">
        <v>23</v>
      </c>
      <c r="K92" s="65">
        <f t="shared" si="22"/>
        <v>237487.53</v>
      </c>
      <c r="L92" s="9">
        <f t="shared" si="23"/>
        <v>237487.53</v>
      </c>
      <c r="M92" s="31"/>
      <c r="N92" s="32">
        <v>237487.53</v>
      </c>
      <c r="O92" s="31"/>
      <c r="P92" s="31"/>
      <c r="Q92" s="30"/>
      <c r="R92" s="31"/>
      <c r="S92" s="30"/>
      <c r="T92" s="31"/>
      <c r="U92" s="31"/>
      <c r="V92" s="31"/>
      <c r="W92" s="31"/>
      <c r="X92" s="31"/>
      <c r="Y92" s="31"/>
      <c r="Z92" s="31"/>
    </row>
    <row r="93" spans="1:26" s="15" customFormat="1" ht="12.75" hidden="1" x14ac:dyDescent="0.2">
      <c r="A93" s="1">
        <v>42</v>
      </c>
      <c r="B93" s="50" t="s">
        <v>38</v>
      </c>
      <c r="C93" s="50" t="s">
        <v>202</v>
      </c>
      <c r="D93" s="44">
        <v>1964</v>
      </c>
      <c r="E93" s="30">
        <v>388.53</v>
      </c>
      <c r="F93" s="1">
        <v>388.53</v>
      </c>
      <c r="G93" s="44">
        <v>2</v>
      </c>
      <c r="H93" s="44">
        <v>2</v>
      </c>
      <c r="I93" s="44">
        <v>25</v>
      </c>
      <c r="J93" s="44" t="s">
        <v>23</v>
      </c>
      <c r="K93" s="65">
        <f t="shared" si="22"/>
        <v>201745.77000000002</v>
      </c>
      <c r="L93" s="9">
        <f t="shared" si="23"/>
        <v>201745.77000000002</v>
      </c>
      <c r="M93" s="32">
        <v>76835.7</v>
      </c>
      <c r="N93" s="32">
        <v>124910.07</v>
      </c>
      <c r="O93" s="31"/>
      <c r="P93" s="31"/>
      <c r="Q93" s="30"/>
      <c r="R93" s="31"/>
      <c r="S93" s="30"/>
      <c r="T93" s="31"/>
      <c r="U93" s="31"/>
      <c r="V93" s="31"/>
      <c r="W93" s="31"/>
      <c r="X93" s="31"/>
      <c r="Y93" s="31"/>
      <c r="Z93" s="31"/>
    </row>
    <row r="94" spans="1:26" s="15" customFormat="1" ht="12.75" hidden="1" x14ac:dyDescent="0.2">
      <c r="A94" s="1">
        <v>43</v>
      </c>
      <c r="B94" s="50" t="s">
        <v>38</v>
      </c>
      <c r="C94" s="50" t="s">
        <v>203</v>
      </c>
      <c r="D94" s="44">
        <v>1973</v>
      </c>
      <c r="E94" s="30">
        <v>362.12</v>
      </c>
      <c r="F94" s="1">
        <v>362.12</v>
      </c>
      <c r="G94" s="44">
        <v>2</v>
      </c>
      <c r="H94" s="44">
        <v>1</v>
      </c>
      <c r="I94" s="44">
        <v>30</v>
      </c>
      <c r="J94" s="44" t="s">
        <v>23</v>
      </c>
      <c r="K94" s="65">
        <f t="shared" si="22"/>
        <v>657562.26</v>
      </c>
      <c r="L94" s="9">
        <f t="shared" si="23"/>
        <v>0</v>
      </c>
      <c r="M94" s="31"/>
      <c r="N94" s="31"/>
      <c r="O94" s="31"/>
      <c r="P94" s="31"/>
      <c r="Q94" s="30"/>
      <c r="R94" s="31">
        <v>260.5</v>
      </c>
      <c r="S94" s="32">
        <v>657562.26</v>
      </c>
      <c r="T94" s="31"/>
      <c r="U94" s="31"/>
      <c r="V94" s="31"/>
      <c r="W94" s="31"/>
      <c r="X94" s="31"/>
      <c r="Y94" s="31"/>
      <c r="Z94" s="31"/>
    </row>
    <row r="95" spans="1:26" s="15" customFormat="1" ht="12.75" hidden="1" x14ac:dyDescent="0.2">
      <c r="A95" s="1">
        <v>44</v>
      </c>
      <c r="B95" s="50" t="s">
        <v>38</v>
      </c>
      <c r="C95" s="50" t="s">
        <v>204</v>
      </c>
      <c r="D95" s="44">
        <v>1973</v>
      </c>
      <c r="E95" s="30">
        <v>845.9</v>
      </c>
      <c r="F95" s="1">
        <v>782.32</v>
      </c>
      <c r="G95" s="44">
        <v>2</v>
      </c>
      <c r="H95" s="44">
        <v>3</v>
      </c>
      <c r="I95" s="44">
        <v>62</v>
      </c>
      <c r="J95" s="44" t="s">
        <v>157</v>
      </c>
      <c r="K95" s="65">
        <f t="shared" si="22"/>
        <v>271951.67</v>
      </c>
      <c r="L95" s="9">
        <f t="shared" si="23"/>
        <v>271951.67</v>
      </c>
      <c r="M95" s="31"/>
      <c r="N95" s="32">
        <v>271951.67</v>
      </c>
      <c r="O95" s="31"/>
      <c r="P95" s="31"/>
      <c r="Q95" s="30"/>
      <c r="R95" s="31"/>
      <c r="S95" s="30"/>
      <c r="T95" s="31"/>
      <c r="U95" s="31"/>
      <c r="V95" s="31"/>
      <c r="W95" s="31"/>
      <c r="X95" s="31"/>
      <c r="Y95" s="31"/>
      <c r="Z95" s="31"/>
    </row>
    <row r="96" spans="1:26" s="15" customFormat="1" ht="12.75" hidden="1" x14ac:dyDescent="0.2">
      <c r="A96" s="1">
        <v>45</v>
      </c>
      <c r="B96" s="50" t="s">
        <v>38</v>
      </c>
      <c r="C96" s="50" t="s">
        <v>205</v>
      </c>
      <c r="D96" s="44">
        <v>1971</v>
      </c>
      <c r="E96" s="30">
        <v>387.49</v>
      </c>
      <c r="F96" s="1">
        <v>355.95</v>
      </c>
      <c r="G96" s="44">
        <v>2</v>
      </c>
      <c r="H96" s="44">
        <v>1</v>
      </c>
      <c r="I96" s="44">
        <v>27</v>
      </c>
      <c r="J96" s="44" t="s">
        <v>23</v>
      </c>
      <c r="K96" s="65">
        <f t="shared" si="22"/>
        <v>201205.66999999998</v>
      </c>
      <c r="L96" s="9">
        <f t="shared" si="23"/>
        <v>201205.66999999998</v>
      </c>
      <c r="M96" s="32">
        <v>76630.02</v>
      </c>
      <c r="N96" s="32">
        <v>124575.65</v>
      </c>
      <c r="O96" s="31"/>
      <c r="P96" s="31"/>
      <c r="Q96" s="30"/>
      <c r="R96" s="31"/>
      <c r="S96" s="30"/>
      <c r="T96" s="31"/>
      <c r="U96" s="31"/>
      <c r="V96" s="31"/>
      <c r="W96" s="31"/>
      <c r="X96" s="31"/>
      <c r="Y96" s="31"/>
      <c r="Z96" s="31"/>
    </row>
    <row r="97" spans="1:26" s="15" customFormat="1" ht="12.75" hidden="1" x14ac:dyDescent="0.2">
      <c r="A97" s="1">
        <v>46</v>
      </c>
      <c r="B97" s="50" t="s">
        <v>38</v>
      </c>
      <c r="C97" s="50" t="s">
        <v>206</v>
      </c>
      <c r="D97" s="44">
        <v>1976</v>
      </c>
      <c r="E97" s="30">
        <v>1148.5999999999999</v>
      </c>
      <c r="F97" s="1">
        <v>1060.3</v>
      </c>
      <c r="G97" s="44">
        <v>5</v>
      </c>
      <c r="H97" s="44">
        <v>1</v>
      </c>
      <c r="I97" s="44">
        <v>61</v>
      </c>
      <c r="J97" s="44" t="s">
        <v>157</v>
      </c>
      <c r="K97" s="65">
        <f t="shared" si="22"/>
        <v>392664.84</v>
      </c>
      <c r="L97" s="9">
        <f t="shared" si="23"/>
        <v>0</v>
      </c>
      <c r="M97" s="31"/>
      <c r="N97" s="31"/>
      <c r="O97" s="31"/>
      <c r="P97" s="31"/>
      <c r="Q97" s="30"/>
      <c r="R97" s="31">
        <v>400</v>
      </c>
      <c r="S97" s="32">
        <v>392664.84</v>
      </c>
      <c r="T97" s="31"/>
      <c r="U97" s="31"/>
      <c r="V97" s="31"/>
      <c r="W97" s="31"/>
      <c r="X97" s="31"/>
      <c r="Y97" s="31"/>
      <c r="Z97" s="31"/>
    </row>
    <row r="98" spans="1:26" s="15" customFormat="1" ht="12.75" hidden="1" x14ac:dyDescent="0.2">
      <c r="A98" s="1">
        <v>47</v>
      </c>
      <c r="B98" s="50" t="s">
        <v>38</v>
      </c>
      <c r="C98" s="50" t="s">
        <v>207</v>
      </c>
      <c r="D98" s="44">
        <v>1973</v>
      </c>
      <c r="E98" s="30">
        <v>1292.3</v>
      </c>
      <c r="F98" s="1">
        <v>1237.4000000000001</v>
      </c>
      <c r="G98" s="44">
        <v>3</v>
      </c>
      <c r="H98" s="44">
        <v>2</v>
      </c>
      <c r="I98" s="44">
        <v>41</v>
      </c>
      <c r="J98" s="44" t="s">
        <v>157</v>
      </c>
      <c r="K98" s="65">
        <f t="shared" si="22"/>
        <v>965197.37</v>
      </c>
      <c r="L98" s="9">
        <f t="shared" si="23"/>
        <v>415466.6</v>
      </c>
      <c r="M98" s="31"/>
      <c r="N98" s="32">
        <v>415466.6</v>
      </c>
      <c r="O98" s="31"/>
      <c r="P98" s="31"/>
      <c r="Q98" s="30"/>
      <c r="R98" s="31">
        <v>560</v>
      </c>
      <c r="S98" s="32">
        <v>549730.77</v>
      </c>
      <c r="T98" s="31"/>
      <c r="U98" s="31"/>
      <c r="V98" s="31"/>
      <c r="W98" s="31"/>
      <c r="X98" s="31"/>
      <c r="Y98" s="31"/>
      <c r="Z98" s="31"/>
    </row>
    <row r="99" spans="1:26" s="15" customFormat="1" ht="12.75" hidden="1" x14ac:dyDescent="0.2">
      <c r="A99" s="1">
        <v>48</v>
      </c>
      <c r="B99" s="50" t="s">
        <v>38</v>
      </c>
      <c r="C99" s="50" t="s">
        <v>208</v>
      </c>
      <c r="D99" s="44">
        <v>1976</v>
      </c>
      <c r="E99" s="30">
        <v>413.7</v>
      </c>
      <c r="F99" s="30">
        <v>373.11</v>
      </c>
      <c r="G99" s="44">
        <v>2</v>
      </c>
      <c r="H99" s="44">
        <v>1</v>
      </c>
      <c r="I99" s="44">
        <v>17</v>
      </c>
      <c r="J99" s="44" t="s">
        <v>23</v>
      </c>
      <c r="K99" s="65">
        <f t="shared" si="22"/>
        <v>757269.39</v>
      </c>
      <c r="L99" s="9">
        <f t="shared" si="23"/>
        <v>0</v>
      </c>
      <c r="M99" s="31"/>
      <c r="N99" s="31"/>
      <c r="O99" s="31"/>
      <c r="P99" s="31"/>
      <c r="Q99" s="30"/>
      <c r="R99" s="31">
        <v>300</v>
      </c>
      <c r="S99" s="32">
        <v>757269.39</v>
      </c>
      <c r="T99" s="31"/>
      <c r="U99" s="31"/>
      <c r="V99" s="31"/>
      <c r="W99" s="31"/>
      <c r="X99" s="31"/>
      <c r="Y99" s="31"/>
      <c r="Z99" s="31"/>
    </row>
    <row r="100" spans="1:26" s="15" customFormat="1" ht="12.75" hidden="1" x14ac:dyDescent="0.2">
      <c r="A100" s="1">
        <v>49</v>
      </c>
      <c r="B100" s="50" t="s">
        <v>38</v>
      </c>
      <c r="C100" s="50" t="s">
        <v>209</v>
      </c>
      <c r="D100" s="44">
        <v>1978</v>
      </c>
      <c r="E100" s="30">
        <v>424.06</v>
      </c>
      <c r="F100" s="1">
        <v>311.05</v>
      </c>
      <c r="G100" s="44">
        <v>2</v>
      </c>
      <c r="H100" s="44">
        <v>1</v>
      </c>
      <c r="I100" s="44">
        <v>54</v>
      </c>
      <c r="J100" s="44" t="s">
        <v>157</v>
      </c>
      <c r="K100" s="65">
        <f t="shared" si="22"/>
        <v>215965.65</v>
      </c>
      <c r="L100" s="9">
        <f t="shared" si="23"/>
        <v>0</v>
      </c>
      <c r="M100" s="31"/>
      <c r="N100" s="31"/>
      <c r="O100" s="31"/>
      <c r="P100" s="31"/>
      <c r="Q100" s="30"/>
      <c r="R100" s="31">
        <v>220</v>
      </c>
      <c r="S100" s="32">
        <v>215965.65</v>
      </c>
      <c r="T100" s="31"/>
      <c r="U100" s="31"/>
      <c r="V100" s="31"/>
      <c r="W100" s="31"/>
      <c r="X100" s="31"/>
      <c r="Y100" s="31"/>
      <c r="Z100" s="31"/>
    </row>
    <row r="101" spans="1:26" s="15" customFormat="1" ht="12.75" hidden="1" x14ac:dyDescent="0.2">
      <c r="A101" s="1">
        <v>50</v>
      </c>
      <c r="B101" s="50" t="s">
        <v>38</v>
      </c>
      <c r="C101" s="50" t="s">
        <v>210</v>
      </c>
      <c r="D101" s="44">
        <v>1974</v>
      </c>
      <c r="E101" s="30">
        <v>787.2</v>
      </c>
      <c r="F101" s="30">
        <v>718.37</v>
      </c>
      <c r="G101" s="44">
        <v>2</v>
      </c>
      <c r="H101" s="44">
        <v>2</v>
      </c>
      <c r="I101" s="44">
        <v>41</v>
      </c>
      <c r="J101" s="44" t="s">
        <v>23</v>
      </c>
      <c r="K101" s="65">
        <f t="shared" si="22"/>
        <v>1893173.49</v>
      </c>
      <c r="L101" s="9">
        <f t="shared" si="23"/>
        <v>0</v>
      </c>
      <c r="M101" s="31"/>
      <c r="N101" s="31"/>
      <c r="O101" s="31"/>
      <c r="P101" s="31"/>
      <c r="Q101" s="30"/>
      <c r="R101" s="31">
        <v>750</v>
      </c>
      <c r="S101" s="32">
        <v>1893173.49</v>
      </c>
      <c r="T101" s="31"/>
      <c r="U101" s="31"/>
      <c r="V101" s="31"/>
      <c r="W101" s="31"/>
      <c r="X101" s="31"/>
      <c r="Y101" s="31"/>
      <c r="Z101" s="31"/>
    </row>
    <row r="102" spans="1:26" s="15" customFormat="1" ht="12.75" hidden="1" x14ac:dyDescent="0.2">
      <c r="A102" s="1">
        <v>51</v>
      </c>
      <c r="B102" s="50" t="s">
        <v>38</v>
      </c>
      <c r="C102" s="50" t="s">
        <v>211</v>
      </c>
      <c r="D102" s="44">
        <v>1968</v>
      </c>
      <c r="E102" s="30">
        <v>775.91</v>
      </c>
      <c r="F102" s="30">
        <v>716.47</v>
      </c>
      <c r="G102" s="44">
        <v>2</v>
      </c>
      <c r="H102" s="44">
        <v>2</v>
      </c>
      <c r="I102" s="44">
        <v>49</v>
      </c>
      <c r="J102" s="44" t="s">
        <v>23</v>
      </c>
      <c r="K102" s="65">
        <f t="shared" si="22"/>
        <v>668895.86</v>
      </c>
      <c r="L102" s="9">
        <f t="shared" si="23"/>
        <v>668895.86</v>
      </c>
      <c r="M102" s="32">
        <v>153443.97</v>
      </c>
      <c r="N102" s="32">
        <v>249450.39</v>
      </c>
      <c r="O102" s="32">
        <v>266001.5</v>
      </c>
      <c r="P102" s="31"/>
      <c r="Q102" s="30"/>
      <c r="R102" s="31"/>
      <c r="S102" s="30"/>
      <c r="T102" s="31"/>
      <c r="U102" s="31"/>
      <c r="V102" s="31"/>
      <c r="W102" s="31"/>
      <c r="X102" s="31"/>
      <c r="Y102" s="31"/>
      <c r="Z102" s="31"/>
    </row>
    <row r="103" spans="1:26" s="15" customFormat="1" ht="12.75" hidden="1" x14ac:dyDescent="0.2">
      <c r="A103" s="1">
        <v>52</v>
      </c>
      <c r="B103" s="50" t="s">
        <v>38</v>
      </c>
      <c r="C103" s="50" t="s">
        <v>212</v>
      </c>
      <c r="D103" s="44">
        <v>1972</v>
      </c>
      <c r="E103" s="30">
        <v>904.34</v>
      </c>
      <c r="F103" s="30">
        <v>904.34</v>
      </c>
      <c r="G103" s="44">
        <v>2</v>
      </c>
      <c r="H103" s="44">
        <v>2</v>
      </c>
      <c r="I103" s="44">
        <v>49</v>
      </c>
      <c r="J103" s="44" t="s">
        <v>23</v>
      </c>
      <c r="K103" s="65">
        <f t="shared" si="22"/>
        <v>290739.84000000003</v>
      </c>
      <c r="L103" s="9">
        <f t="shared" si="23"/>
        <v>290739.84000000003</v>
      </c>
      <c r="M103" s="31"/>
      <c r="N103" s="32">
        <v>290739.84000000003</v>
      </c>
      <c r="O103" s="31"/>
      <c r="P103" s="31"/>
      <c r="Q103" s="30"/>
      <c r="R103" s="31"/>
      <c r="S103" s="30"/>
      <c r="T103" s="31"/>
      <c r="U103" s="31"/>
      <c r="V103" s="31"/>
      <c r="W103" s="31"/>
      <c r="X103" s="31"/>
      <c r="Y103" s="31"/>
      <c r="Z103" s="31"/>
    </row>
    <row r="104" spans="1:26" s="15" customFormat="1" ht="12.75" hidden="1" x14ac:dyDescent="0.2">
      <c r="A104" s="1">
        <v>53</v>
      </c>
      <c r="B104" s="50" t="s">
        <v>38</v>
      </c>
      <c r="C104" s="50" t="s">
        <v>213</v>
      </c>
      <c r="D104" s="44">
        <v>1974</v>
      </c>
      <c r="E104" s="30">
        <v>389.99</v>
      </c>
      <c r="F104" s="30">
        <v>363.58</v>
      </c>
      <c r="G104" s="44">
        <v>2</v>
      </c>
      <c r="H104" s="44">
        <v>1</v>
      </c>
      <c r="I104" s="44">
        <v>26</v>
      </c>
      <c r="J104" s="44" t="s">
        <v>23</v>
      </c>
      <c r="K104" s="65">
        <f t="shared" si="22"/>
        <v>77124.42</v>
      </c>
      <c r="L104" s="9">
        <f t="shared" si="23"/>
        <v>77124.42</v>
      </c>
      <c r="M104" s="32">
        <v>77124.42</v>
      </c>
      <c r="N104" s="31"/>
      <c r="O104" s="31"/>
      <c r="P104" s="31"/>
      <c r="Q104" s="30"/>
      <c r="R104" s="31"/>
      <c r="S104" s="30"/>
      <c r="T104" s="31"/>
      <c r="U104" s="31"/>
      <c r="V104" s="31"/>
      <c r="W104" s="31"/>
      <c r="X104" s="31"/>
      <c r="Y104" s="31"/>
      <c r="Z104" s="31"/>
    </row>
    <row r="105" spans="1:26" s="15" customFormat="1" ht="12.75" hidden="1" x14ac:dyDescent="0.2">
      <c r="A105" s="1">
        <v>54</v>
      </c>
      <c r="B105" s="50" t="s">
        <v>38</v>
      </c>
      <c r="C105" s="50" t="s">
        <v>214</v>
      </c>
      <c r="D105" s="44">
        <v>1967</v>
      </c>
      <c r="E105" s="30">
        <v>650</v>
      </c>
      <c r="F105" s="1">
        <v>645.13</v>
      </c>
      <c r="G105" s="44">
        <v>2</v>
      </c>
      <c r="H105" s="44">
        <v>2</v>
      </c>
      <c r="I105" s="44">
        <v>30</v>
      </c>
      <c r="J105" s="44" t="s">
        <v>157</v>
      </c>
      <c r="K105" s="65">
        <f t="shared" si="22"/>
        <v>560351.48</v>
      </c>
      <c r="L105" s="9">
        <f t="shared" si="23"/>
        <v>560351.48</v>
      </c>
      <c r="M105" s="32">
        <v>128544</v>
      </c>
      <c r="N105" s="32">
        <v>208971.1</v>
      </c>
      <c r="O105" s="32">
        <v>222836.38</v>
      </c>
      <c r="P105" s="31"/>
      <c r="Q105" s="30"/>
      <c r="R105" s="31"/>
      <c r="S105" s="30"/>
      <c r="T105" s="31"/>
      <c r="U105" s="31"/>
      <c r="V105" s="31"/>
      <c r="W105" s="31"/>
      <c r="X105" s="31"/>
      <c r="Y105" s="31"/>
      <c r="Z105" s="31"/>
    </row>
    <row r="106" spans="1:26" s="15" customFormat="1" ht="12.75" hidden="1" x14ac:dyDescent="0.2">
      <c r="A106" s="1">
        <v>55</v>
      </c>
      <c r="B106" s="50" t="s">
        <v>38</v>
      </c>
      <c r="C106" s="50" t="s">
        <v>215</v>
      </c>
      <c r="D106" s="44">
        <v>1986</v>
      </c>
      <c r="E106" s="30">
        <v>846.2</v>
      </c>
      <c r="F106" s="1">
        <v>602.70000000000005</v>
      </c>
      <c r="G106" s="44">
        <v>2</v>
      </c>
      <c r="H106" s="44">
        <v>2</v>
      </c>
      <c r="I106" s="44">
        <v>29</v>
      </c>
      <c r="J106" s="44" t="s">
        <v>157</v>
      </c>
      <c r="K106" s="65">
        <f t="shared" si="22"/>
        <v>562146.79</v>
      </c>
      <c r="L106" s="9">
        <f t="shared" si="23"/>
        <v>562146.79</v>
      </c>
      <c r="M106" s="31"/>
      <c r="N106" s="32">
        <v>272048.11</v>
      </c>
      <c r="O106" s="32">
        <v>290098.68</v>
      </c>
      <c r="P106" s="31"/>
      <c r="Q106" s="30"/>
      <c r="R106" s="31"/>
      <c r="S106" s="30"/>
      <c r="T106" s="31"/>
      <c r="U106" s="31"/>
      <c r="V106" s="31"/>
      <c r="W106" s="31"/>
      <c r="X106" s="31"/>
      <c r="Y106" s="31"/>
      <c r="Z106" s="31"/>
    </row>
    <row r="107" spans="1:26" s="15" customFormat="1" ht="12.75" hidden="1" x14ac:dyDescent="0.2">
      <c r="A107" s="1">
        <v>56</v>
      </c>
      <c r="B107" s="50" t="s">
        <v>38</v>
      </c>
      <c r="C107" s="50" t="s">
        <v>216</v>
      </c>
      <c r="D107" s="44">
        <v>1974</v>
      </c>
      <c r="E107" s="30">
        <v>786</v>
      </c>
      <c r="F107" s="1">
        <v>702.76</v>
      </c>
      <c r="G107" s="44">
        <v>2</v>
      </c>
      <c r="H107" s="44">
        <v>2</v>
      </c>
      <c r="I107" s="44">
        <v>36</v>
      </c>
      <c r="J107" s="44" t="s">
        <v>157</v>
      </c>
      <c r="K107" s="65">
        <f t="shared" si="22"/>
        <v>522154.77999999997</v>
      </c>
      <c r="L107" s="9">
        <f t="shared" si="23"/>
        <v>522154.77999999997</v>
      </c>
      <c r="M107" s="31"/>
      <c r="N107" s="32">
        <v>252694.18</v>
      </c>
      <c r="O107" s="32">
        <v>269460.59999999998</v>
      </c>
      <c r="P107" s="31"/>
      <c r="Q107" s="30"/>
      <c r="R107" s="31"/>
      <c r="S107" s="30"/>
      <c r="T107" s="31"/>
      <c r="U107" s="31"/>
      <c r="V107" s="31"/>
      <c r="W107" s="31"/>
      <c r="X107" s="31"/>
      <c r="Y107" s="31"/>
      <c r="Z107" s="31"/>
    </row>
    <row r="108" spans="1:26" s="15" customFormat="1" ht="12.75" hidden="1" x14ac:dyDescent="0.2">
      <c r="A108" s="1">
        <v>57</v>
      </c>
      <c r="B108" s="50" t="s">
        <v>38</v>
      </c>
      <c r="C108" s="50" t="s">
        <v>217</v>
      </c>
      <c r="D108" s="44">
        <v>1975</v>
      </c>
      <c r="E108" s="30">
        <v>917.9</v>
      </c>
      <c r="F108" s="15">
        <v>854.3</v>
      </c>
      <c r="G108" s="44">
        <v>2</v>
      </c>
      <c r="H108" s="44">
        <v>3</v>
      </c>
      <c r="I108" s="44">
        <v>75</v>
      </c>
      <c r="J108" s="44" t="s">
        <v>23</v>
      </c>
      <c r="K108" s="65">
        <f t="shared" si="22"/>
        <v>476623.14</v>
      </c>
      <c r="L108" s="9">
        <f t="shared" si="23"/>
        <v>476623.14</v>
      </c>
      <c r="M108" s="32">
        <v>181523.91</v>
      </c>
      <c r="N108" s="32">
        <v>295099.23</v>
      </c>
      <c r="O108" s="31"/>
      <c r="P108" s="31"/>
      <c r="Q108" s="30"/>
      <c r="R108" s="31"/>
      <c r="S108" s="30"/>
      <c r="T108" s="31"/>
      <c r="U108" s="31"/>
      <c r="V108" s="31"/>
      <c r="W108" s="31"/>
      <c r="X108" s="31"/>
      <c r="Y108" s="31"/>
      <c r="Z108" s="31"/>
    </row>
    <row r="109" spans="1:26" hidden="1" x14ac:dyDescent="0.25">
      <c r="A109" s="1">
        <v>58</v>
      </c>
      <c r="B109" s="33" t="s">
        <v>39</v>
      </c>
      <c r="C109" s="34"/>
      <c r="D109" s="42"/>
      <c r="E109" s="43"/>
      <c r="F109" s="43"/>
      <c r="G109" s="42"/>
      <c r="H109" s="42"/>
      <c r="I109" s="42"/>
      <c r="J109" s="42"/>
      <c r="K109" s="43">
        <f>SUM(K110:K114)</f>
        <v>3354406.3600000003</v>
      </c>
      <c r="L109" s="43">
        <f t="shared" ref="L109:Z109" si="24">SUM(L110:L114)</f>
        <v>419960.78</v>
      </c>
      <c r="M109" s="43">
        <f t="shared" si="24"/>
        <v>0</v>
      </c>
      <c r="N109" s="43">
        <f t="shared" si="24"/>
        <v>254301.73</v>
      </c>
      <c r="O109" s="43">
        <f t="shared" si="24"/>
        <v>0</v>
      </c>
      <c r="P109" s="43">
        <f t="shared" si="24"/>
        <v>0</v>
      </c>
      <c r="Q109" s="43">
        <f t="shared" si="24"/>
        <v>165659.04999999999</v>
      </c>
      <c r="R109" s="43">
        <f t="shared" si="24"/>
        <v>1047</v>
      </c>
      <c r="S109" s="43">
        <f t="shared" si="24"/>
        <v>2642870.1900000004</v>
      </c>
      <c r="T109" s="43">
        <f t="shared" si="24"/>
        <v>0</v>
      </c>
      <c r="U109" s="43">
        <f t="shared" si="24"/>
        <v>0</v>
      </c>
      <c r="V109" s="43">
        <f t="shared" si="24"/>
        <v>0</v>
      </c>
      <c r="W109" s="43">
        <f t="shared" si="24"/>
        <v>95</v>
      </c>
      <c r="X109" s="43">
        <f t="shared" si="24"/>
        <v>115653.8</v>
      </c>
      <c r="Y109" s="43">
        <f t="shared" si="24"/>
        <v>95</v>
      </c>
      <c r="Z109" s="43">
        <f t="shared" si="24"/>
        <v>175921.59</v>
      </c>
    </row>
    <row r="110" spans="1:26" s="17" customFormat="1" ht="12.75" hidden="1" x14ac:dyDescent="0.2">
      <c r="A110" s="1">
        <v>59</v>
      </c>
      <c r="B110" s="11" t="s">
        <v>40</v>
      </c>
      <c r="C110" s="72" t="s">
        <v>88</v>
      </c>
      <c r="D110" s="19">
        <v>1975</v>
      </c>
      <c r="E110" s="65">
        <v>791</v>
      </c>
      <c r="F110" s="65">
        <v>711.63</v>
      </c>
      <c r="G110" s="19">
        <v>2</v>
      </c>
      <c r="H110" s="19">
        <v>2</v>
      </c>
      <c r="I110" s="19">
        <v>32</v>
      </c>
      <c r="J110" s="19" t="s">
        <v>27</v>
      </c>
      <c r="K110" s="65">
        <f t="shared" ref="K110:K114" si="25">L110+S110+U110+V110+X110+Z110</f>
        <v>419960.78</v>
      </c>
      <c r="L110" s="9">
        <f t="shared" ref="L110:L114" si="26">M110+N110+O110+P110+Q110</f>
        <v>419960.78</v>
      </c>
      <c r="M110" s="9"/>
      <c r="N110" s="39">
        <v>254301.73</v>
      </c>
      <c r="O110" s="9"/>
      <c r="P110" s="9"/>
      <c r="Q110" s="39">
        <v>165659.04999999999</v>
      </c>
      <c r="R110" s="9"/>
      <c r="S110" s="65"/>
      <c r="T110" s="9"/>
      <c r="U110" s="9"/>
      <c r="V110" s="9"/>
      <c r="W110" s="9"/>
      <c r="X110" s="9"/>
      <c r="Y110" s="9"/>
      <c r="Z110" s="9"/>
    </row>
    <row r="111" spans="1:26" s="17" customFormat="1" ht="12.75" hidden="1" x14ac:dyDescent="0.2">
      <c r="A111" s="1">
        <v>60</v>
      </c>
      <c r="B111" s="11" t="s">
        <v>40</v>
      </c>
      <c r="C111" s="72" t="s">
        <v>89</v>
      </c>
      <c r="D111" s="19">
        <v>1963</v>
      </c>
      <c r="E111" s="65">
        <v>394</v>
      </c>
      <c r="F111" s="65">
        <v>364</v>
      </c>
      <c r="G111" s="19">
        <v>2</v>
      </c>
      <c r="H111" s="19">
        <v>2</v>
      </c>
      <c r="I111" s="19">
        <v>16</v>
      </c>
      <c r="J111" s="19" t="s">
        <v>27</v>
      </c>
      <c r="K111" s="65">
        <f t="shared" si="25"/>
        <v>291575.39</v>
      </c>
      <c r="L111" s="9">
        <f t="shared" si="26"/>
        <v>0</v>
      </c>
      <c r="M111" s="9"/>
      <c r="N111" s="9"/>
      <c r="O111" s="9"/>
      <c r="P111" s="9"/>
      <c r="Q111" s="65"/>
      <c r="R111" s="9"/>
      <c r="S111" s="65"/>
      <c r="T111" s="9"/>
      <c r="U111" s="9"/>
      <c r="V111" s="9"/>
      <c r="W111" s="9">
        <v>95</v>
      </c>
      <c r="X111" s="39">
        <v>115653.8</v>
      </c>
      <c r="Y111" s="9">
        <v>95</v>
      </c>
      <c r="Z111" s="39">
        <v>175921.59</v>
      </c>
    </row>
    <row r="112" spans="1:26" s="17" customFormat="1" ht="12.75" hidden="1" x14ac:dyDescent="0.2">
      <c r="A112" s="1">
        <v>61</v>
      </c>
      <c r="B112" s="11" t="s">
        <v>40</v>
      </c>
      <c r="C112" s="72" t="s">
        <v>90</v>
      </c>
      <c r="D112" s="19">
        <v>1975</v>
      </c>
      <c r="E112" s="65">
        <v>952</v>
      </c>
      <c r="F112" s="65">
        <v>872</v>
      </c>
      <c r="G112" s="19">
        <v>2</v>
      </c>
      <c r="H112" s="19">
        <v>3</v>
      </c>
      <c r="I112" s="19">
        <v>51</v>
      </c>
      <c r="J112" s="19" t="s">
        <v>27</v>
      </c>
      <c r="K112" s="65">
        <f t="shared" si="25"/>
        <v>1681138.05</v>
      </c>
      <c r="L112" s="9">
        <f t="shared" si="26"/>
        <v>0</v>
      </c>
      <c r="M112" s="9"/>
      <c r="N112" s="9"/>
      <c r="O112" s="9"/>
      <c r="P112" s="9"/>
      <c r="Q112" s="65"/>
      <c r="R112" s="9">
        <v>666</v>
      </c>
      <c r="S112" s="39">
        <v>1681138.05</v>
      </c>
      <c r="T112" s="9"/>
      <c r="U112" s="9"/>
      <c r="V112" s="9"/>
      <c r="W112" s="9"/>
      <c r="X112" s="9"/>
      <c r="Y112" s="9"/>
      <c r="Z112" s="9"/>
    </row>
    <row r="113" spans="1:26" s="17" customFormat="1" ht="12.75" hidden="1" x14ac:dyDescent="0.2">
      <c r="A113" s="1">
        <v>62</v>
      </c>
      <c r="B113" s="11" t="s">
        <v>40</v>
      </c>
      <c r="C113" s="72" t="s">
        <v>87</v>
      </c>
      <c r="D113" s="19">
        <v>1962</v>
      </c>
      <c r="E113" s="65">
        <v>278</v>
      </c>
      <c r="F113" s="65">
        <v>278</v>
      </c>
      <c r="G113" s="19">
        <v>2</v>
      </c>
      <c r="H113" s="19">
        <v>1</v>
      </c>
      <c r="I113" s="19">
        <v>15</v>
      </c>
      <c r="J113" s="19" t="s">
        <v>27</v>
      </c>
      <c r="K113" s="65">
        <f t="shared" si="25"/>
        <v>489700.88</v>
      </c>
      <c r="L113" s="9">
        <f t="shared" si="26"/>
        <v>0</v>
      </c>
      <c r="M113" s="9"/>
      <c r="N113" s="9"/>
      <c r="O113" s="9"/>
      <c r="P113" s="9"/>
      <c r="Q113" s="65"/>
      <c r="R113" s="9">
        <v>194</v>
      </c>
      <c r="S113" s="39">
        <v>489700.88</v>
      </c>
      <c r="T113" s="9"/>
      <c r="U113" s="9"/>
      <c r="V113" s="9"/>
      <c r="W113" s="9"/>
      <c r="X113" s="9"/>
      <c r="Y113" s="9"/>
      <c r="Z113" s="9"/>
    </row>
    <row r="114" spans="1:26" s="17" customFormat="1" ht="12.75" hidden="1" x14ac:dyDescent="0.2">
      <c r="A114" s="1">
        <v>63</v>
      </c>
      <c r="B114" s="73" t="s">
        <v>40</v>
      </c>
      <c r="C114" s="74" t="s">
        <v>218</v>
      </c>
      <c r="D114" s="19">
        <v>1962</v>
      </c>
      <c r="E114" s="65">
        <v>268</v>
      </c>
      <c r="F114" s="65">
        <v>265.5</v>
      </c>
      <c r="G114" s="19">
        <v>2</v>
      </c>
      <c r="H114" s="19">
        <v>1</v>
      </c>
      <c r="I114" s="19">
        <v>18</v>
      </c>
      <c r="J114" s="19" t="s">
        <v>27</v>
      </c>
      <c r="K114" s="65">
        <f t="shared" si="25"/>
        <v>472031.26</v>
      </c>
      <c r="L114" s="9">
        <f t="shared" si="26"/>
        <v>0</v>
      </c>
      <c r="M114" s="9"/>
      <c r="N114" s="9"/>
      <c r="O114" s="9"/>
      <c r="P114" s="9"/>
      <c r="Q114" s="65"/>
      <c r="R114" s="9">
        <v>187</v>
      </c>
      <c r="S114" s="39">
        <v>472031.26</v>
      </c>
      <c r="T114" s="9"/>
      <c r="U114" s="9"/>
      <c r="V114" s="9"/>
      <c r="W114" s="9"/>
      <c r="X114" s="9"/>
      <c r="Y114" s="9"/>
      <c r="Z114" s="9"/>
    </row>
    <row r="115" spans="1:26" hidden="1" x14ac:dyDescent="0.25">
      <c r="A115" s="1">
        <v>64</v>
      </c>
      <c r="B115" s="33" t="s">
        <v>41</v>
      </c>
      <c r="C115" s="34"/>
      <c r="D115" s="42"/>
      <c r="E115" s="43"/>
      <c r="F115" s="43"/>
      <c r="G115" s="42"/>
      <c r="H115" s="42"/>
      <c r="I115" s="42"/>
      <c r="J115" s="42"/>
      <c r="K115" s="43">
        <f>SUM(K116:K171)</f>
        <v>180788609.17999989</v>
      </c>
      <c r="L115" s="43">
        <f t="shared" ref="L115:Z115" si="27">SUM(L116:L171)</f>
        <v>61139654.779999979</v>
      </c>
      <c r="M115" s="43">
        <f t="shared" si="27"/>
        <v>18102376.800000001</v>
      </c>
      <c r="N115" s="43">
        <f t="shared" si="27"/>
        <v>8717434.7300000004</v>
      </c>
      <c r="O115" s="43">
        <f t="shared" si="27"/>
        <v>30869866.650000006</v>
      </c>
      <c r="P115" s="43">
        <f t="shared" si="27"/>
        <v>0</v>
      </c>
      <c r="Q115" s="43">
        <f t="shared" si="27"/>
        <v>3449976.5999999996</v>
      </c>
      <c r="R115" s="43">
        <f t="shared" si="27"/>
        <v>34110.81</v>
      </c>
      <c r="S115" s="43">
        <f t="shared" si="27"/>
        <v>84866433.849999994</v>
      </c>
      <c r="T115" s="43">
        <f t="shared" si="27"/>
        <v>17</v>
      </c>
      <c r="U115" s="43">
        <f t="shared" si="27"/>
        <v>31783346.540000007</v>
      </c>
      <c r="V115" s="43">
        <f t="shared" si="27"/>
        <v>0</v>
      </c>
      <c r="W115" s="43">
        <f t="shared" si="27"/>
        <v>1125</v>
      </c>
      <c r="X115" s="43">
        <f t="shared" si="27"/>
        <v>1369584.5700000003</v>
      </c>
      <c r="Y115" s="43">
        <f t="shared" si="27"/>
        <v>880</v>
      </c>
      <c r="Z115" s="43">
        <f t="shared" si="27"/>
        <v>1629589.44</v>
      </c>
    </row>
    <row r="116" spans="1:26" s="17" customFormat="1" ht="12.75" hidden="1" x14ac:dyDescent="0.2">
      <c r="A116" s="1">
        <v>65</v>
      </c>
      <c r="B116" s="11" t="s">
        <v>219</v>
      </c>
      <c r="C116" s="11" t="s">
        <v>220</v>
      </c>
      <c r="D116" s="19">
        <v>1964</v>
      </c>
      <c r="E116" s="65">
        <v>2242.5</v>
      </c>
      <c r="F116" s="65">
        <v>2242.5</v>
      </c>
      <c r="G116" s="19">
        <v>4</v>
      </c>
      <c r="H116" s="19">
        <v>3</v>
      </c>
      <c r="I116" s="19">
        <v>112</v>
      </c>
      <c r="J116" s="19" t="s">
        <v>27</v>
      </c>
      <c r="K116" s="65">
        <f t="shared" ref="K116:K171" si="28">L116+S116+U116+V116+X116+Z116</f>
        <v>2706607.24</v>
      </c>
      <c r="L116" s="9">
        <f t="shared" ref="L116:L171" si="29">M116+N116+O116+P116+Q116</f>
        <v>1212262.32</v>
      </c>
      <c r="M116" s="39">
        <v>443476.8</v>
      </c>
      <c r="N116" s="9"/>
      <c r="O116" s="39">
        <v>768785.52</v>
      </c>
      <c r="P116" s="9"/>
      <c r="Q116" s="65"/>
      <c r="R116" s="9">
        <v>592</v>
      </c>
      <c r="S116" s="39">
        <v>1494344.92</v>
      </c>
      <c r="T116" s="9"/>
      <c r="U116" s="9"/>
      <c r="V116" s="9"/>
      <c r="W116" s="9"/>
      <c r="X116" s="9"/>
      <c r="Y116" s="9"/>
      <c r="Z116" s="9"/>
    </row>
    <row r="117" spans="1:26" s="17" customFormat="1" ht="12.75" hidden="1" x14ac:dyDescent="0.2">
      <c r="A117" s="1">
        <v>66</v>
      </c>
      <c r="B117" s="11" t="s">
        <v>219</v>
      </c>
      <c r="C117" s="11" t="s">
        <v>221</v>
      </c>
      <c r="D117" s="19">
        <v>1960</v>
      </c>
      <c r="E117" s="65">
        <v>2039.5</v>
      </c>
      <c r="F117" s="65">
        <v>1734</v>
      </c>
      <c r="G117" s="19">
        <v>4</v>
      </c>
      <c r="H117" s="19">
        <v>3</v>
      </c>
      <c r="I117" s="19">
        <v>123</v>
      </c>
      <c r="J117" s="19" t="s">
        <v>23</v>
      </c>
      <c r="K117" s="65">
        <f t="shared" si="28"/>
        <v>2809913.55</v>
      </c>
      <c r="L117" s="9">
        <f t="shared" si="29"/>
        <v>1102523.51</v>
      </c>
      <c r="M117" s="39">
        <v>403331.52</v>
      </c>
      <c r="N117" s="9"/>
      <c r="O117" s="39">
        <v>699191.99</v>
      </c>
      <c r="P117" s="9"/>
      <c r="Q117" s="65"/>
      <c r="R117" s="9">
        <v>676.4</v>
      </c>
      <c r="S117" s="39">
        <v>1707390.04</v>
      </c>
      <c r="T117" s="9"/>
      <c r="U117" s="9"/>
      <c r="V117" s="9"/>
      <c r="W117" s="9"/>
      <c r="X117" s="9"/>
      <c r="Y117" s="9"/>
      <c r="Z117" s="9"/>
    </row>
    <row r="118" spans="1:26" s="17" customFormat="1" ht="12.75" hidden="1" x14ac:dyDescent="0.2">
      <c r="A118" s="1">
        <v>67</v>
      </c>
      <c r="B118" s="11" t="s">
        <v>219</v>
      </c>
      <c r="C118" s="11" t="s">
        <v>222</v>
      </c>
      <c r="D118" s="19">
        <v>1966</v>
      </c>
      <c r="E118" s="65">
        <v>2253.1999999999998</v>
      </c>
      <c r="F118" s="65">
        <v>2087.1999999999998</v>
      </c>
      <c r="G118" s="19">
        <v>4</v>
      </c>
      <c r="H118" s="19">
        <v>3</v>
      </c>
      <c r="I118" s="19">
        <v>119</v>
      </c>
      <c r="J118" s="19" t="s">
        <v>27</v>
      </c>
      <c r="K118" s="65">
        <f t="shared" si="28"/>
        <v>1207809.32</v>
      </c>
      <c r="L118" s="9">
        <f t="shared" si="29"/>
        <v>994762.84000000008</v>
      </c>
      <c r="M118" s="39">
        <v>445592.82</v>
      </c>
      <c r="N118" s="39">
        <v>549170.02</v>
      </c>
      <c r="O118" s="9"/>
      <c r="P118" s="9"/>
      <c r="Q118" s="65"/>
      <c r="R118" s="9"/>
      <c r="S118" s="65"/>
      <c r="T118" s="9"/>
      <c r="U118" s="9"/>
      <c r="V118" s="9"/>
      <c r="W118" s="9">
        <v>175</v>
      </c>
      <c r="X118" s="39">
        <v>213046.48</v>
      </c>
      <c r="Y118" s="9"/>
      <c r="Z118" s="9"/>
    </row>
    <row r="119" spans="1:26" s="17" customFormat="1" ht="12.75" hidden="1" x14ac:dyDescent="0.2">
      <c r="A119" s="1">
        <v>68</v>
      </c>
      <c r="B119" s="11" t="s">
        <v>219</v>
      </c>
      <c r="C119" s="11" t="s">
        <v>223</v>
      </c>
      <c r="D119" s="19">
        <v>1962</v>
      </c>
      <c r="E119" s="65">
        <v>597.5</v>
      </c>
      <c r="F119" s="65">
        <v>553.9</v>
      </c>
      <c r="G119" s="19">
        <v>2</v>
      </c>
      <c r="H119" s="19">
        <v>2</v>
      </c>
      <c r="I119" s="19">
        <v>52</v>
      </c>
      <c r="J119" s="19" t="s">
        <v>23</v>
      </c>
      <c r="K119" s="65">
        <f t="shared" si="28"/>
        <v>1982145.5800000003</v>
      </c>
      <c r="L119" s="9">
        <f t="shared" si="29"/>
        <v>322999.66000000003</v>
      </c>
      <c r="M119" s="39">
        <v>118161.60000000001</v>
      </c>
      <c r="N119" s="9"/>
      <c r="O119" s="39">
        <v>204838.06</v>
      </c>
      <c r="P119" s="9"/>
      <c r="Q119" s="65"/>
      <c r="R119" s="9">
        <v>505.3</v>
      </c>
      <c r="S119" s="39">
        <v>1275494.08</v>
      </c>
      <c r="T119" s="9"/>
      <c r="U119" s="9"/>
      <c r="V119" s="9"/>
      <c r="W119" s="9">
        <v>125</v>
      </c>
      <c r="X119" s="39">
        <v>152176.07</v>
      </c>
      <c r="Y119" s="9">
        <v>125</v>
      </c>
      <c r="Z119" s="39">
        <v>231475.77</v>
      </c>
    </row>
    <row r="120" spans="1:26" s="17" customFormat="1" ht="12.75" hidden="1" x14ac:dyDescent="0.2">
      <c r="A120" s="1">
        <v>69</v>
      </c>
      <c r="B120" s="11" t="s">
        <v>219</v>
      </c>
      <c r="C120" s="11" t="s">
        <v>224</v>
      </c>
      <c r="D120" s="19">
        <v>1971</v>
      </c>
      <c r="E120" s="65">
        <v>3168</v>
      </c>
      <c r="F120" s="65">
        <v>3091</v>
      </c>
      <c r="G120" s="19">
        <v>5</v>
      </c>
      <c r="H120" s="19">
        <v>4</v>
      </c>
      <c r="I120" s="19">
        <v>168</v>
      </c>
      <c r="J120" s="19" t="s">
        <v>23</v>
      </c>
      <c r="K120" s="65">
        <f t="shared" si="28"/>
        <v>772133.14</v>
      </c>
      <c r="L120" s="9">
        <f t="shared" si="29"/>
        <v>772133.14</v>
      </c>
      <c r="M120" s="9"/>
      <c r="N120" s="39">
        <v>772133.14</v>
      </c>
      <c r="O120" s="9"/>
      <c r="P120" s="9"/>
      <c r="Q120" s="39"/>
      <c r="R120" s="9"/>
      <c r="S120" s="65"/>
      <c r="T120" s="9"/>
      <c r="U120" s="9"/>
      <c r="V120" s="9"/>
      <c r="W120" s="9"/>
      <c r="X120" s="9"/>
      <c r="Y120" s="9"/>
      <c r="Z120" s="9"/>
    </row>
    <row r="121" spans="1:26" s="17" customFormat="1" ht="12.75" hidden="1" x14ac:dyDescent="0.2">
      <c r="A121" s="1">
        <v>70</v>
      </c>
      <c r="B121" s="11" t="s">
        <v>219</v>
      </c>
      <c r="C121" s="11" t="s">
        <v>225</v>
      </c>
      <c r="D121" s="19">
        <v>1955</v>
      </c>
      <c r="E121" s="65">
        <v>431.5</v>
      </c>
      <c r="F121" s="65">
        <v>399.4</v>
      </c>
      <c r="G121" s="19">
        <v>2</v>
      </c>
      <c r="H121" s="19">
        <v>1</v>
      </c>
      <c r="I121" s="19">
        <v>29</v>
      </c>
      <c r="J121" s="19" t="s">
        <v>23</v>
      </c>
      <c r="K121" s="65">
        <f t="shared" si="28"/>
        <v>1726517.83</v>
      </c>
      <c r="L121" s="9">
        <f t="shared" si="29"/>
        <v>462356.11</v>
      </c>
      <c r="M121" s="39">
        <v>85333.440000000002</v>
      </c>
      <c r="N121" s="39">
        <v>138724.6</v>
      </c>
      <c r="O121" s="39">
        <v>147929.06</v>
      </c>
      <c r="P121" s="9"/>
      <c r="Q121" s="39">
        <v>90369.01</v>
      </c>
      <c r="R121" s="9">
        <v>385.3</v>
      </c>
      <c r="S121" s="39">
        <v>972586.33</v>
      </c>
      <c r="T121" s="9"/>
      <c r="U121" s="9"/>
      <c r="V121" s="9"/>
      <c r="W121" s="9">
        <v>95</v>
      </c>
      <c r="X121" s="39">
        <v>115653.8</v>
      </c>
      <c r="Y121" s="9">
        <v>95</v>
      </c>
      <c r="Z121" s="39">
        <v>175921.59</v>
      </c>
    </row>
    <row r="122" spans="1:26" s="17" customFormat="1" ht="12.75" hidden="1" x14ac:dyDescent="0.2">
      <c r="A122" s="1">
        <v>71</v>
      </c>
      <c r="B122" s="11" t="s">
        <v>219</v>
      </c>
      <c r="C122" s="11" t="s">
        <v>226</v>
      </c>
      <c r="D122" s="19">
        <v>1955</v>
      </c>
      <c r="E122" s="65">
        <v>434.2</v>
      </c>
      <c r="F122" s="65">
        <v>400.7</v>
      </c>
      <c r="G122" s="19">
        <v>2</v>
      </c>
      <c r="H122" s="19">
        <v>1</v>
      </c>
      <c r="I122" s="19">
        <v>27</v>
      </c>
      <c r="J122" s="19" t="s">
        <v>23</v>
      </c>
      <c r="K122" s="65">
        <f t="shared" si="28"/>
        <v>1700129.82</v>
      </c>
      <c r="L122" s="9">
        <f t="shared" si="29"/>
        <v>465249.19999999995</v>
      </c>
      <c r="M122" s="39">
        <v>85867.38</v>
      </c>
      <c r="N122" s="39">
        <v>139592.65</v>
      </c>
      <c r="O122" s="39">
        <v>148854.70000000001</v>
      </c>
      <c r="P122" s="9"/>
      <c r="Q122" s="39">
        <v>90934.47</v>
      </c>
      <c r="R122" s="9">
        <v>373.7</v>
      </c>
      <c r="S122" s="39">
        <v>943305.23</v>
      </c>
      <c r="T122" s="9"/>
      <c r="U122" s="9"/>
      <c r="V122" s="9"/>
      <c r="W122" s="9">
        <v>95</v>
      </c>
      <c r="X122" s="39">
        <v>115653.8</v>
      </c>
      <c r="Y122" s="9">
        <v>95</v>
      </c>
      <c r="Z122" s="39">
        <v>175921.59</v>
      </c>
    </row>
    <row r="123" spans="1:26" s="17" customFormat="1" ht="12.75" hidden="1" x14ac:dyDescent="0.2">
      <c r="A123" s="1">
        <v>72</v>
      </c>
      <c r="B123" s="11" t="s">
        <v>219</v>
      </c>
      <c r="C123" s="11" t="s">
        <v>227</v>
      </c>
      <c r="D123" s="19">
        <v>1963</v>
      </c>
      <c r="E123" s="65">
        <v>1720</v>
      </c>
      <c r="F123" s="65">
        <v>1600</v>
      </c>
      <c r="G123" s="19">
        <v>5</v>
      </c>
      <c r="H123" s="19">
        <v>2</v>
      </c>
      <c r="I123" s="19">
        <v>86</v>
      </c>
      <c r="J123" s="19" t="s">
        <v>23</v>
      </c>
      <c r="K123" s="65">
        <f t="shared" si="28"/>
        <v>2063186.4100000001</v>
      </c>
      <c r="L123" s="9">
        <f t="shared" si="29"/>
        <v>929806.55</v>
      </c>
      <c r="M123" s="39">
        <v>340147.20000000001</v>
      </c>
      <c r="N123" s="9"/>
      <c r="O123" s="39">
        <v>589659.35</v>
      </c>
      <c r="P123" s="9"/>
      <c r="Q123" s="65"/>
      <c r="R123" s="9">
        <v>449</v>
      </c>
      <c r="S123" s="39">
        <v>1133379.8600000001</v>
      </c>
      <c r="T123" s="9"/>
      <c r="U123" s="9"/>
      <c r="V123" s="9"/>
      <c r="W123" s="9"/>
      <c r="X123" s="9"/>
      <c r="Y123" s="9"/>
      <c r="Z123" s="9"/>
    </row>
    <row r="124" spans="1:26" s="17" customFormat="1" ht="12.75" hidden="1" x14ac:dyDescent="0.2">
      <c r="A124" s="1">
        <v>73</v>
      </c>
      <c r="B124" s="11" t="s">
        <v>219</v>
      </c>
      <c r="C124" s="11" t="s">
        <v>228</v>
      </c>
      <c r="D124" s="19">
        <v>1963</v>
      </c>
      <c r="E124" s="65">
        <v>2984</v>
      </c>
      <c r="F124" s="65">
        <v>2715.7</v>
      </c>
      <c r="G124" s="19">
        <v>4</v>
      </c>
      <c r="H124" s="19">
        <v>4</v>
      </c>
      <c r="I124" s="19">
        <v>165</v>
      </c>
      <c r="J124" s="19" t="s">
        <v>23</v>
      </c>
      <c r="K124" s="65">
        <f t="shared" si="28"/>
        <v>4306461.0600000005</v>
      </c>
      <c r="L124" s="9">
        <f t="shared" si="29"/>
        <v>1613106.25</v>
      </c>
      <c r="M124" s="39">
        <v>590115.83999999997</v>
      </c>
      <c r="N124" s="9"/>
      <c r="O124" s="39">
        <v>1022990.41</v>
      </c>
      <c r="P124" s="9"/>
      <c r="Q124" s="65"/>
      <c r="R124" s="9">
        <v>1067</v>
      </c>
      <c r="S124" s="39">
        <v>2693354.81</v>
      </c>
      <c r="T124" s="9"/>
      <c r="U124" s="9"/>
      <c r="V124" s="9"/>
      <c r="W124" s="9"/>
      <c r="X124" s="9"/>
      <c r="Y124" s="9"/>
      <c r="Z124" s="9"/>
    </row>
    <row r="125" spans="1:26" s="17" customFormat="1" ht="12.75" hidden="1" x14ac:dyDescent="0.2">
      <c r="A125" s="1">
        <v>74</v>
      </c>
      <c r="B125" s="11" t="s">
        <v>219</v>
      </c>
      <c r="C125" s="11" t="s">
        <v>229</v>
      </c>
      <c r="D125" s="19">
        <v>1961</v>
      </c>
      <c r="E125" s="65">
        <v>3107.7</v>
      </c>
      <c r="F125" s="65">
        <v>2585.4</v>
      </c>
      <c r="G125" s="19">
        <v>5</v>
      </c>
      <c r="H125" s="19">
        <v>3</v>
      </c>
      <c r="I125" s="19">
        <v>159</v>
      </c>
      <c r="J125" s="19" t="s">
        <v>157</v>
      </c>
      <c r="K125" s="65">
        <f t="shared" si="28"/>
        <v>3643828.5599999996</v>
      </c>
      <c r="L125" s="9">
        <f t="shared" si="29"/>
        <v>1679976.6199999999</v>
      </c>
      <c r="M125" s="39">
        <v>614578.74</v>
      </c>
      <c r="N125" s="9"/>
      <c r="O125" s="39">
        <v>1065397.8799999999</v>
      </c>
      <c r="P125" s="9"/>
      <c r="Q125" s="65"/>
      <c r="R125" s="9">
        <v>778</v>
      </c>
      <c r="S125" s="39">
        <v>1963851.94</v>
      </c>
      <c r="T125" s="9"/>
      <c r="U125" s="9"/>
      <c r="V125" s="9"/>
      <c r="W125" s="9"/>
      <c r="X125" s="9"/>
      <c r="Y125" s="9"/>
      <c r="Z125" s="9"/>
    </row>
    <row r="126" spans="1:26" s="17" customFormat="1" ht="12.75" hidden="1" x14ac:dyDescent="0.2">
      <c r="A126" s="1">
        <v>75</v>
      </c>
      <c r="B126" s="11" t="s">
        <v>219</v>
      </c>
      <c r="C126" s="11" t="s">
        <v>230</v>
      </c>
      <c r="D126" s="19">
        <v>1954</v>
      </c>
      <c r="E126" s="65">
        <v>400.7</v>
      </c>
      <c r="F126" s="65">
        <v>239.6</v>
      </c>
      <c r="G126" s="19">
        <v>2</v>
      </c>
      <c r="H126" s="19">
        <v>1</v>
      </c>
      <c r="I126" s="19">
        <v>31</v>
      </c>
      <c r="J126" s="19" t="s">
        <v>23</v>
      </c>
      <c r="K126" s="65">
        <f t="shared" si="28"/>
        <v>1450431.85</v>
      </c>
      <c r="L126" s="9">
        <f t="shared" si="29"/>
        <v>429353.62</v>
      </c>
      <c r="M126" s="39">
        <v>79242.42</v>
      </c>
      <c r="N126" s="39">
        <v>128822.59</v>
      </c>
      <c r="O126" s="39">
        <v>137370.06</v>
      </c>
      <c r="P126" s="9"/>
      <c r="Q126" s="39">
        <v>83918.55</v>
      </c>
      <c r="R126" s="9">
        <v>289</v>
      </c>
      <c r="S126" s="39">
        <v>729502.84</v>
      </c>
      <c r="T126" s="9"/>
      <c r="U126" s="9"/>
      <c r="V126" s="9"/>
      <c r="W126" s="9">
        <v>95</v>
      </c>
      <c r="X126" s="39">
        <v>115653.8</v>
      </c>
      <c r="Y126" s="9">
        <v>95</v>
      </c>
      <c r="Z126" s="39">
        <v>175921.59</v>
      </c>
    </row>
    <row r="127" spans="1:26" s="17" customFormat="1" ht="12.75" hidden="1" x14ac:dyDescent="0.2">
      <c r="A127" s="1">
        <v>76</v>
      </c>
      <c r="B127" s="11" t="s">
        <v>219</v>
      </c>
      <c r="C127" s="11" t="s">
        <v>231</v>
      </c>
      <c r="D127" s="19">
        <v>1962</v>
      </c>
      <c r="E127" s="65">
        <v>966.6</v>
      </c>
      <c r="F127" s="65">
        <v>618.1</v>
      </c>
      <c r="G127" s="19">
        <v>3</v>
      </c>
      <c r="H127" s="19">
        <v>2</v>
      </c>
      <c r="I127" s="19">
        <v>44</v>
      </c>
      <c r="J127" s="19" t="s">
        <v>23</v>
      </c>
      <c r="K127" s="65">
        <f t="shared" si="28"/>
        <v>1485005.28</v>
      </c>
      <c r="L127" s="9">
        <f t="shared" si="29"/>
        <v>0</v>
      </c>
      <c r="M127" s="9"/>
      <c r="N127" s="9"/>
      <c r="O127" s="9"/>
      <c r="P127" s="9"/>
      <c r="Q127" s="65"/>
      <c r="R127" s="9">
        <v>588.29999999999995</v>
      </c>
      <c r="S127" s="39">
        <v>1485005.28</v>
      </c>
      <c r="T127" s="9"/>
      <c r="U127" s="9"/>
      <c r="V127" s="9"/>
      <c r="W127" s="9"/>
      <c r="X127" s="9"/>
      <c r="Y127" s="9"/>
      <c r="Z127" s="9"/>
    </row>
    <row r="128" spans="1:26" s="17" customFormat="1" ht="12.75" hidden="1" x14ac:dyDescent="0.2">
      <c r="A128" s="1">
        <v>77</v>
      </c>
      <c r="B128" s="11" t="s">
        <v>219</v>
      </c>
      <c r="C128" s="11" t="s">
        <v>232</v>
      </c>
      <c r="D128" s="19">
        <v>1962</v>
      </c>
      <c r="E128" s="65">
        <v>2205.1</v>
      </c>
      <c r="F128" s="65">
        <v>1764.08</v>
      </c>
      <c r="G128" s="19">
        <v>4</v>
      </c>
      <c r="H128" s="19">
        <v>3</v>
      </c>
      <c r="I128" s="19">
        <v>132</v>
      </c>
      <c r="J128" s="19" t="s">
        <v>23</v>
      </c>
      <c r="K128" s="65">
        <f t="shared" si="28"/>
        <v>2053506.57</v>
      </c>
      <c r="L128" s="9">
        <f t="shared" si="29"/>
        <v>0</v>
      </c>
      <c r="M128" s="9"/>
      <c r="N128" s="9"/>
      <c r="O128" s="9"/>
      <c r="P128" s="9"/>
      <c r="Q128" s="65"/>
      <c r="R128" s="9">
        <v>661.53</v>
      </c>
      <c r="S128" s="39">
        <v>1669854.73</v>
      </c>
      <c r="T128" s="9"/>
      <c r="U128" s="9"/>
      <c r="V128" s="9"/>
      <c r="W128" s="9">
        <v>125</v>
      </c>
      <c r="X128" s="39">
        <v>152176.07</v>
      </c>
      <c r="Y128" s="9">
        <v>125</v>
      </c>
      <c r="Z128" s="39">
        <v>231475.77</v>
      </c>
    </row>
    <row r="129" spans="1:26" s="17" customFormat="1" ht="12.75" hidden="1" x14ac:dyDescent="0.2">
      <c r="A129" s="1">
        <v>78</v>
      </c>
      <c r="B129" s="11" t="s">
        <v>219</v>
      </c>
      <c r="C129" s="11" t="s">
        <v>233</v>
      </c>
      <c r="D129" s="19">
        <v>1961</v>
      </c>
      <c r="E129" s="65">
        <v>2413.6999999999998</v>
      </c>
      <c r="F129" s="65">
        <v>1930.96</v>
      </c>
      <c r="G129" s="19">
        <v>4</v>
      </c>
      <c r="H129" s="19">
        <v>3</v>
      </c>
      <c r="I129" s="19">
        <v>132</v>
      </c>
      <c r="J129" s="19" t="s">
        <v>23</v>
      </c>
      <c r="K129" s="65">
        <f t="shared" si="28"/>
        <v>2211472.98</v>
      </c>
      <c r="L129" s="9">
        <f t="shared" si="29"/>
        <v>0</v>
      </c>
      <c r="M129" s="9"/>
      <c r="N129" s="9"/>
      <c r="O129" s="9"/>
      <c r="P129" s="9"/>
      <c r="Q129" s="65"/>
      <c r="R129" s="9">
        <v>724.11</v>
      </c>
      <c r="S129" s="39">
        <v>1827821.14</v>
      </c>
      <c r="T129" s="9"/>
      <c r="U129" s="9"/>
      <c r="V129" s="9"/>
      <c r="W129" s="9">
        <v>125</v>
      </c>
      <c r="X129" s="39">
        <v>152176.07</v>
      </c>
      <c r="Y129" s="9">
        <v>125</v>
      </c>
      <c r="Z129" s="39">
        <v>231475.77</v>
      </c>
    </row>
    <row r="130" spans="1:26" s="17" customFormat="1" ht="12.75" hidden="1" x14ac:dyDescent="0.2">
      <c r="A130" s="1">
        <v>79</v>
      </c>
      <c r="B130" s="11" t="s">
        <v>219</v>
      </c>
      <c r="C130" s="11" t="s">
        <v>234</v>
      </c>
      <c r="D130" s="19">
        <v>1962</v>
      </c>
      <c r="E130" s="65">
        <v>2544.9</v>
      </c>
      <c r="F130" s="65">
        <v>2035.92</v>
      </c>
      <c r="G130" s="19">
        <v>4</v>
      </c>
      <c r="H130" s="19">
        <v>3</v>
      </c>
      <c r="I130" s="19">
        <v>135</v>
      </c>
      <c r="J130" s="19" t="s">
        <v>23</v>
      </c>
      <c r="K130" s="65">
        <f t="shared" si="28"/>
        <v>2310826.7199999997</v>
      </c>
      <c r="L130" s="9">
        <f t="shared" si="29"/>
        <v>0</v>
      </c>
      <c r="M130" s="9"/>
      <c r="N130" s="9"/>
      <c r="O130" s="9"/>
      <c r="P130" s="9"/>
      <c r="Q130" s="65"/>
      <c r="R130" s="9">
        <v>763.47</v>
      </c>
      <c r="S130" s="39">
        <v>1927174.88</v>
      </c>
      <c r="T130" s="9"/>
      <c r="U130" s="9"/>
      <c r="V130" s="9"/>
      <c r="W130" s="9">
        <v>125</v>
      </c>
      <c r="X130" s="39">
        <v>152176.07</v>
      </c>
      <c r="Y130" s="9">
        <v>125</v>
      </c>
      <c r="Z130" s="39">
        <v>231475.77</v>
      </c>
    </row>
    <row r="131" spans="1:26" s="17" customFormat="1" ht="12.75" hidden="1" x14ac:dyDescent="0.2">
      <c r="A131" s="1">
        <v>80</v>
      </c>
      <c r="B131" s="11" t="s">
        <v>219</v>
      </c>
      <c r="C131" s="11" t="s">
        <v>235</v>
      </c>
      <c r="D131" s="19">
        <v>1964</v>
      </c>
      <c r="E131" s="65">
        <v>389.7</v>
      </c>
      <c r="F131" s="65">
        <v>389.7</v>
      </c>
      <c r="G131" s="19">
        <v>2</v>
      </c>
      <c r="H131" s="19">
        <v>2</v>
      </c>
      <c r="I131" s="19">
        <v>25</v>
      </c>
      <c r="J131" s="19" t="s">
        <v>23</v>
      </c>
      <c r="K131" s="65">
        <f t="shared" si="28"/>
        <v>1375962.2000000002</v>
      </c>
      <c r="L131" s="9">
        <f t="shared" si="29"/>
        <v>335952.20999999996</v>
      </c>
      <c r="M131" s="39">
        <v>77067.06</v>
      </c>
      <c r="N131" s="39">
        <v>125286.16</v>
      </c>
      <c r="O131" s="39">
        <v>133598.99</v>
      </c>
      <c r="P131" s="9"/>
      <c r="Q131" s="65"/>
      <c r="R131" s="9">
        <v>296.5</v>
      </c>
      <c r="S131" s="39">
        <v>748434.6</v>
      </c>
      <c r="T131" s="9"/>
      <c r="U131" s="9"/>
      <c r="V131" s="9"/>
      <c r="W131" s="9">
        <v>95</v>
      </c>
      <c r="X131" s="39">
        <v>115653.8</v>
      </c>
      <c r="Y131" s="9">
        <v>95</v>
      </c>
      <c r="Z131" s="39">
        <v>175921.59</v>
      </c>
    </row>
    <row r="132" spans="1:26" s="17" customFormat="1" ht="12.75" hidden="1" x14ac:dyDescent="0.2">
      <c r="A132" s="1">
        <v>81</v>
      </c>
      <c r="B132" s="11" t="s">
        <v>219</v>
      </c>
      <c r="C132" s="11" t="s">
        <v>236</v>
      </c>
      <c r="D132" s="19">
        <v>1962</v>
      </c>
      <c r="E132" s="65">
        <v>278.7</v>
      </c>
      <c r="F132" s="65">
        <v>278.7</v>
      </c>
      <c r="G132" s="19">
        <v>2</v>
      </c>
      <c r="H132" s="19">
        <v>1</v>
      </c>
      <c r="I132" s="19">
        <v>12</v>
      </c>
      <c r="J132" s="19" t="s">
        <v>23</v>
      </c>
      <c r="K132" s="65">
        <f t="shared" si="28"/>
        <v>641624.09</v>
      </c>
      <c r="L132" s="9">
        <f t="shared" si="29"/>
        <v>150661.09999999998</v>
      </c>
      <c r="M132" s="39">
        <v>55115.7</v>
      </c>
      <c r="N132" s="9"/>
      <c r="O132" s="39">
        <v>95545.4</v>
      </c>
      <c r="P132" s="9"/>
      <c r="Q132" s="65"/>
      <c r="R132" s="9">
        <v>194.5</v>
      </c>
      <c r="S132" s="39">
        <v>490962.99</v>
      </c>
      <c r="T132" s="9"/>
      <c r="U132" s="9"/>
      <c r="V132" s="9"/>
      <c r="W132" s="9"/>
      <c r="X132" s="9"/>
      <c r="Y132" s="9"/>
      <c r="Z132" s="9"/>
    </row>
    <row r="133" spans="1:26" s="17" customFormat="1" ht="12.75" hidden="1" x14ac:dyDescent="0.2">
      <c r="A133" s="1">
        <v>82</v>
      </c>
      <c r="B133" s="11" t="s">
        <v>219</v>
      </c>
      <c r="C133" s="11" t="s">
        <v>237</v>
      </c>
      <c r="D133" s="19">
        <v>1963</v>
      </c>
      <c r="E133" s="65">
        <v>2562.6</v>
      </c>
      <c r="F133" s="65">
        <v>2543</v>
      </c>
      <c r="G133" s="19">
        <v>5</v>
      </c>
      <c r="H133" s="19">
        <v>3</v>
      </c>
      <c r="I133" s="19">
        <v>137</v>
      </c>
      <c r="J133" s="19" t="s">
        <v>23</v>
      </c>
      <c r="K133" s="65">
        <f t="shared" si="28"/>
        <v>2304118.33</v>
      </c>
      <c r="L133" s="9">
        <f t="shared" si="29"/>
        <v>0</v>
      </c>
      <c r="M133" s="9"/>
      <c r="N133" s="9"/>
      <c r="O133" s="9"/>
      <c r="P133" s="9"/>
      <c r="Q133" s="65"/>
      <c r="R133" s="9">
        <v>912.8</v>
      </c>
      <c r="S133" s="39">
        <v>2304118.33</v>
      </c>
      <c r="T133" s="9"/>
      <c r="U133" s="9"/>
      <c r="V133" s="9"/>
      <c r="W133" s="9"/>
      <c r="X133" s="9"/>
      <c r="Y133" s="9"/>
      <c r="Z133" s="9"/>
    </row>
    <row r="134" spans="1:26" s="17" customFormat="1" ht="12.75" hidden="1" x14ac:dyDescent="0.2">
      <c r="A134" s="1">
        <v>83</v>
      </c>
      <c r="B134" s="11" t="s">
        <v>219</v>
      </c>
      <c r="C134" s="11" t="s">
        <v>238</v>
      </c>
      <c r="D134" s="19">
        <v>1961</v>
      </c>
      <c r="E134" s="65">
        <v>925.2</v>
      </c>
      <c r="F134" s="65">
        <v>914</v>
      </c>
      <c r="G134" s="19">
        <v>3</v>
      </c>
      <c r="H134" s="19">
        <v>2</v>
      </c>
      <c r="I134" s="19">
        <v>46</v>
      </c>
      <c r="J134" s="19" t="s">
        <v>23</v>
      </c>
      <c r="K134" s="65">
        <f t="shared" si="28"/>
        <v>1981620.79</v>
      </c>
      <c r="L134" s="9">
        <f t="shared" si="29"/>
        <v>500149.43000000005</v>
      </c>
      <c r="M134" s="39">
        <v>182967.54</v>
      </c>
      <c r="N134" s="9"/>
      <c r="O134" s="39">
        <v>317181.89</v>
      </c>
      <c r="P134" s="9"/>
      <c r="Q134" s="65"/>
      <c r="R134" s="9">
        <v>586.9</v>
      </c>
      <c r="S134" s="39">
        <v>1481471.36</v>
      </c>
      <c r="T134" s="9"/>
      <c r="U134" s="9"/>
      <c r="V134" s="9"/>
      <c r="W134" s="9"/>
      <c r="X134" s="9"/>
      <c r="Y134" s="9"/>
      <c r="Z134" s="9"/>
    </row>
    <row r="135" spans="1:26" s="17" customFormat="1" ht="12.75" hidden="1" x14ac:dyDescent="0.2">
      <c r="A135" s="1">
        <v>84</v>
      </c>
      <c r="B135" s="11" t="s">
        <v>219</v>
      </c>
      <c r="C135" s="11" t="s">
        <v>239</v>
      </c>
      <c r="D135" s="19">
        <v>1961</v>
      </c>
      <c r="E135" s="65">
        <v>1206.8</v>
      </c>
      <c r="F135" s="65">
        <v>849.7</v>
      </c>
      <c r="G135" s="19">
        <v>3</v>
      </c>
      <c r="H135" s="19">
        <v>2</v>
      </c>
      <c r="I135" s="19">
        <v>51</v>
      </c>
      <c r="J135" s="19" t="s">
        <v>23</v>
      </c>
      <c r="K135" s="65">
        <f t="shared" si="28"/>
        <v>2133849.58</v>
      </c>
      <c r="L135" s="9">
        <f t="shared" si="29"/>
        <v>652378.22</v>
      </c>
      <c r="M135" s="39">
        <v>238656.78</v>
      </c>
      <c r="N135" s="9"/>
      <c r="O135" s="39">
        <v>413721.44</v>
      </c>
      <c r="P135" s="9"/>
      <c r="Q135" s="65"/>
      <c r="R135" s="9">
        <v>586.9</v>
      </c>
      <c r="S135" s="39">
        <v>1481471.36</v>
      </c>
      <c r="T135" s="9"/>
      <c r="U135" s="9"/>
      <c r="V135" s="9"/>
      <c r="W135" s="9"/>
      <c r="X135" s="9"/>
      <c r="Y135" s="9"/>
      <c r="Z135" s="9"/>
    </row>
    <row r="136" spans="1:26" s="17" customFormat="1" ht="12.75" hidden="1" x14ac:dyDescent="0.2">
      <c r="A136" s="1">
        <v>85</v>
      </c>
      <c r="B136" s="11" t="s">
        <v>219</v>
      </c>
      <c r="C136" s="11" t="s">
        <v>240</v>
      </c>
      <c r="D136" s="19">
        <v>1973</v>
      </c>
      <c r="E136" s="65">
        <v>2939</v>
      </c>
      <c r="F136" s="65">
        <v>2497</v>
      </c>
      <c r="G136" s="19">
        <v>5</v>
      </c>
      <c r="H136" s="19">
        <v>3</v>
      </c>
      <c r="I136" s="19">
        <v>107</v>
      </c>
      <c r="J136" s="19" t="s">
        <v>23</v>
      </c>
      <c r="K136" s="65">
        <f t="shared" si="28"/>
        <v>787293</v>
      </c>
      <c r="L136" s="9">
        <f t="shared" si="29"/>
        <v>0</v>
      </c>
      <c r="M136" s="9"/>
      <c r="N136" s="9"/>
      <c r="O136" s="9"/>
      <c r="P136" s="9"/>
      <c r="Q136" s="65"/>
      <c r="R136" s="9">
        <v>802</v>
      </c>
      <c r="S136" s="39">
        <v>787293</v>
      </c>
      <c r="T136" s="9"/>
      <c r="U136" s="9"/>
      <c r="V136" s="9"/>
      <c r="W136" s="9"/>
      <c r="X136" s="9"/>
      <c r="Y136" s="9"/>
      <c r="Z136" s="9"/>
    </row>
    <row r="137" spans="1:26" s="17" customFormat="1" ht="12.75" hidden="1" x14ac:dyDescent="0.2">
      <c r="A137" s="1">
        <v>86</v>
      </c>
      <c r="B137" s="11" t="s">
        <v>219</v>
      </c>
      <c r="C137" s="11" t="s">
        <v>241</v>
      </c>
      <c r="D137" s="19">
        <v>1979</v>
      </c>
      <c r="E137" s="65">
        <v>2282.5</v>
      </c>
      <c r="F137" s="65">
        <v>1759.1</v>
      </c>
      <c r="G137" s="19">
        <v>9</v>
      </c>
      <c r="H137" s="19">
        <v>1</v>
      </c>
      <c r="I137" s="19">
        <v>128</v>
      </c>
      <c r="J137" s="19" t="s">
        <v>157</v>
      </c>
      <c r="K137" s="65">
        <f t="shared" si="28"/>
        <v>1869608.62</v>
      </c>
      <c r="L137" s="9">
        <f t="shared" si="29"/>
        <v>0</v>
      </c>
      <c r="M137" s="9"/>
      <c r="N137" s="9"/>
      <c r="O137" s="9"/>
      <c r="P137" s="9"/>
      <c r="Q137" s="65"/>
      <c r="R137" s="9"/>
      <c r="S137" s="65"/>
      <c r="T137" s="12">
        <v>1</v>
      </c>
      <c r="U137" s="39">
        <v>1869608.62</v>
      </c>
      <c r="V137" s="9"/>
      <c r="W137" s="9"/>
      <c r="X137" s="9"/>
      <c r="Y137" s="9"/>
      <c r="Z137" s="9"/>
    </row>
    <row r="138" spans="1:26" s="17" customFormat="1" ht="12.75" hidden="1" x14ac:dyDescent="0.2">
      <c r="A138" s="1">
        <v>87</v>
      </c>
      <c r="B138" s="11" t="s">
        <v>219</v>
      </c>
      <c r="C138" s="11" t="s">
        <v>242</v>
      </c>
      <c r="D138" s="19">
        <v>1977</v>
      </c>
      <c r="E138" s="65">
        <v>2114.1</v>
      </c>
      <c r="F138" s="65">
        <v>1679.8</v>
      </c>
      <c r="G138" s="19">
        <v>8</v>
      </c>
      <c r="H138" s="19">
        <v>1</v>
      </c>
      <c r="I138" s="19">
        <v>79</v>
      </c>
      <c r="J138" s="19" t="s">
        <v>157</v>
      </c>
      <c r="K138" s="65">
        <f t="shared" si="28"/>
        <v>1869608.62</v>
      </c>
      <c r="L138" s="9">
        <f t="shared" si="29"/>
        <v>0</v>
      </c>
      <c r="M138" s="9"/>
      <c r="N138" s="9"/>
      <c r="O138" s="9"/>
      <c r="P138" s="9"/>
      <c r="Q138" s="65"/>
      <c r="R138" s="9"/>
      <c r="S138" s="65"/>
      <c r="T138" s="12">
        <v>1</v>
      </c>
      <c r="U138" s="39">
        <v>1869608.62</v>
      </c>
      <c r="V138" s="9"/>
      <c r="W138" s="9"/>
      <c r="X138" s="9"/>
      <c r="Y138" s="9"/>
      <c r="Z138" s="9"/>
    </row>
    <row r="139" spans="1:26" s="17" customFormat="1" ht="12.75" hidden="1" x14ac:dyDescent="0.2">
      <c r="A139" s="1">
        <v>88</v>
      </c>
      <c r="B139" s="11" t="s">
        <v>219</v>
      </c>
      <c r="C139" s="11" t="s">
        <v>243</v>
      </c>
      <c r="D139" s="19">
        <v>1977</v>
      </c>
      <c r="E139" s="65">
        <v>2126</v>
      </c>
      <c r="F139" s="65">
        <v>1633.3</v>
      </c>
      <c r="G139" s="19">
        <v>8</v>
      </c>
      <c r="H139" s="19">
        <v>1</v>
      </c>
      <c r="I139" s="19">
        <v>84</v>
      </c>
      <c r="J139" s="19" t="s">
        <v>157</v>
      </c>
      <c r="K139" s="65">
        <f t="shared" si="28"/>
        <v>1869608.62</v>
      </c>
      <c r="L139" s="9">
        <f t="shared" si="29"/>
        <v>0</v>
      </c>
      <c r="M139" s="9"/>
      <c r="N139" s="9"/>
      <c r="O139" s="9"/>
      <c r="P139" s="9"/>
      <c r="Q139" s="65"/>
      <c r="R139" s="9"/>
      <c r="S139" s="65"/>
      <c r="T139" s="12">
        <v>1</v>
      </c>
      <c r="U139" s="39">
        <v>1869608.62</v>
      </c>
      <c r="V139" s="9"/>
      <c r="W139" s="9"/>
      <c r="X139" s="9"/>
      <c r="Y139" s="9"/>
      <c r="Z139" s="9"/>
    </row>
    <row r="140" spans="1:26" s="17" customFormat="1" ht="12.75" hidden="1" x14ac:dyDescent="0.2">
      <c r="A140" s="1">
        <v>89</v>
      </c>
      <c r="B140" s="11" t="s">
        <v>219</v>
      </c>
      <c r="C140" s="11" t="s">
        <v>244</v>
      </c>
      <c r="D140" s="19">
        <v>1977</v>
      </c>
      <c r="E140" s="65">
        <v>8220</v>
      </c>
      <c r="F140" s="65">
        <v>7130</v>
      </c>
      <c r="G140" s="19">
        <v>9</v>
      </c>
      <c r="H140" s="19">
        <v>4</v>
      </c>
      <c r="I140" s="19">
        <v>362</v>
      </c>
      <c r="J140" s="19" t="s">
        <v>157</v>
      </c>
      <c r="K140" s="65">
        <f t="shared" si="28"/>
        <v>7478434.4800000004</v>
      </c>
      <c r="L140" s="9">
        <f t="shared" si="29"/>
        <v>0</v>
      </c>
      <c r="M140" s="9"/>
      <c r="N140" s="9"/>
      <c r="O140" s="9"/>
      <c r="P140" s="9"/>
      <c r="Q140" s="65"/>
      <c r="R140" s="9"/>
      <c r="S140" s="65"/>
      <c r="T140" s="12">
        <v>4</v>
      </c>
      <c r="U140" s="39">
        <v>7478434.4800000004</v>
      </c>
      <c r="V140" s="9"/>
      <c r="W140" s="9"/>
      <c r="X140" s="9"/>
      <c r="Y140" s="9"/>
      <c r="Z140" s="9"/>
    </row>
    <row r="141" spans="1:26" s="17" customFormat="1" ht="12.75" hidden="1" x14ac:dyDescent="0.2">
      <c r="A141" s="1">
        <v>90</v>
      </c>
      <c r="B141" s="11" t="s">
        <v>219</v>
      </c>
      <c r="C141" s="11" t="s">
        <v>245</v>
      </c>
      <c r="D141" s="19">
        <v>1977</v>
      </c>
      <c r="E141" s="65">
        <v>1879.6</v>
      </c>
      <c r="F141" s="65">
        <v>1623.4</v>
      </c>
      <c r="G141" s="19">
        <v>9</v>
      </c>
      <c r="H141" s="19">
        <v>1</v>
      </c>
      <c r="I141" s="19">
        <v>87</v>
      </c>
      <c r="J141" s="19" t="s">
        <v>157</v>
      </c>
      <c r="K141" s="65">
        <f t="shared" si="28"/>
        <v>1869608.62</v>
      </c>
      <c r="L141" s="9">
        <f t="shared" si="29"/>
        <v>0</v>
      </c>
      <c r="M141" s="9"/>
      <c r="N141" s="9"/>
      <c r="O141" s="9"/>
      <c r="P141" s="9"/>
      <c r="Q141" s="65"/>
      <c r="R141" s="9"/>
      <c r="S141" s="65"/>
      <c r="T141" s="12">
        <v>1</v>
      </c>
      <c r="U141" s="39">
        <v>1869608.62</v>
      </c>
      <c r="V141" s="9"/>
      <c r="W141" s="9"/>
      <c r="X141" s="9"/>
      <c r="Y141" s="9"/>
      <c r="Z141" s="9"/>
    </row>
    <row r="142" spans="1:26" s="17" customFormat="1" ht="12.75" hidden="1" x14ac:dyDescent="0.2">
      <c r="A142" s="1">
        <v>91</v>
      </c>
      <c r="B142" s="11" t="s">
        <v>219</v>
      </c>
      <c r="C142" s="11" t="s">
        <v>246</v>
      </c>
      <c r="D142" s="19">
        <v>1976</v>
      </c>
      <c r="E142" s="65">
        <v>1806</v>
      </c>
      <c r="F142" s="65">
        <v>1501.9</v>
      </c>
      <c r="G142" s="19">
        <v>9</v>
      </c>
      <c r="H142" s="19">
        <v>1</v>
      </c>
      <c r="I142" s="19">
        <v>68</v>
      </c>
      <c r="J142" s="19" t="s">
        <v>27</v>
      </c>
      <c r="K142" s="65">
        <f t="shared" si="28"/>
        <v>1869608.62</v>
      </c>
      <c r="L142" s="9">
        <f t="shared" si="29"/>
        <v>0</v>
      </c>
      <c r="M142" s="9"/>
      <c r="N142" s="9"/>
      <c r="O142" s="9"/>
      <c r="P142" s="9"/>
      <c r="Q142" s="65"/>
      <c r="R142" s="9"/>
      <c r="S142" s="65"/>
      <c r="T142" s="12">
        <v>1</v>
      </c>
      <c r="U142" s="39">
        <v>1869608.62</v>
      </c>
      <c r="V142" s="9"/>
      <c r="W142" s="9"/>
      <c r="X142" s="9"/>
      <c r="Y142" s="9"/>
      <c r="Z142" s="9"/>
    </row>
    <row r="143" spans="1:26" s="17" customFormat="1" ht="12.75" hidden="1" x14ac:dyDescent="0.2">
      <c r="A143" s="1">
        <v>92</v>
      </c>
      <c r="B143" s="11" t="s">
        <v>219</v>
      </c>
      <c r="C143" s="11" t="s">
        <v>247</v>
      </c>
      <c r="D143" s="19">
        <v>1977</v>
      </c>
      <c r="E143" s="65">
        <v>11792.9</v>
      </c>
      <c r="F143" s="65">
        <v>10065.1</v>
      </c>
      <c r="G143" s="19">
        <v>9</v>
      </c>
      <c r="H143" s="19">
        <v>6</v>
      </c>
      <c r="I143" s="19">
        <v>523</v>
      </c>
      <c r="J143" s="19" t="s">
        <v>27</v>
      </c>
      <c r="K143" s="65">
        <f t="shared" si="28"/>
        <v>11217651.720000001</v>
      </c>
      <c r="L143" s="9">
        <f t="shared" si="29"/>
        <v>0</v>
      </c>
      <c r="M143" s="9"/>
      <c r="N143" s="9"/>
      <c r="O143" s="9"/>
      <c r="P143" s="9"/>
      <c r="Q143" s="65"/>
      <c r="R143" s="9"/>
      <c r="S143" s="65"/>
      <c r="T143" s="12">
        <v>6</v>
      </c>
      <c r="U143" s="39">
        <v>11217651.720000001</v>
      </c>
      <c r="V143" s="9"/>
      <c r="W143" s="9"/>
      <c r="X143" s="9"/>
      <c r="Y143" s="9"/>
      <c r="Z143" s="9"/>
    </row>
    <row r="144" spans="1:26" s="17" customFormat="1" ht="12.75" hidden="1" x14ac:dyDescent="0.2">
      <c r="A144" s="1">
        <v>93</v>
      </c>
      <c r="B144" s="11" t="s">
        <v>219</v>
      </c>
      <c r="C144" s="11" t="s">
        <v>248</v>
      </c>
      <c r="D144" s="19">
        <v>1968</v>
      </c>
      <c r="E144" s="65">
        <v>2588.4</v>
      </c>
      <c r="F144" s="65">
        <v>1736.5</v>
      </c>
      <c r="G144" s="19">
        <v>5</v>
      </c>
      <c r="H144" s="19">
        <v>3</v>
      </c>
      <c r="I144" s="19">
        <v>140</v>
      </c>
      <c r="J144" s="19" t="s">
        <v>157</v>
      </c>
      <c r="K144" s="65">
        <f t="shared" si="28"/>
        <v>2153894.46</v>
      </c>
      <c r="L144" s="9">
        <f t="shared" si="29"/>
        <v>511881.99</v>
      </c>
      <c r="M144" s="39">
        <v>511881.99</v>
      </c>
      <c r="N144" s="9"/>
      <c r="O144" s="9"/>
      <c r="P144" s="9"/>
      <c r="Q144" s="65"/>
      <c r="R144" s="9">
        <v>650.5</v>
      </c>
      <c r="S144" s="39">
        <v>1642012.47</v>
      </c>
      <c r="T144" s="9"/>
      <c r="U144" s="9"/>
      <c r="V144" s="9"/>
      <c r="W144" s="9"/>
      <c r="X144" s="9"/>
      <c r="Y144" s="9"/>
      <c r="Z144" s="9"/>
    </row>
    <row r="145" spans="1:26" s="17" customFormat="1" ht="12.75" hidden="1" x14ac:dyDescent="0.2">
      <c r="A145" s="1">
        <v>94</v>
      </c>
      <c r="B145" s="11" t="s">
        <v>219</v>
      </c>
      <c r="C145" s="11" t="s">
        <v>249</v>
      </c>
      <c r="D145" s="19">
        <v>1978</v>
      </c>
      <c r="E145" s="65">
        <v>6122.06</v>
      </c>
      <c r="F145" s="65">
        <v>5051.1000000000004</v>
      </c>
      <c r="G145" s="19">
        <v>9</v>
      </c>
      <c r="H145" s="19">
        <v>2</v>
      </c>
      <c r="I145" s="19">
        <v>185</v>
      </c>
      <c r="J145" s="19" t="s">
        <v>157</v>
      </c>
      <c r="K145" s="65">
        <f t="shared" si="28"/>
        <v>3739217.24</v>
      </c>
      <c r="L145" s="9">
        <f t="shared" si="29"/>
        <v>0</v>
      </c>
      <c r="M145" s="9"/>
      <c r="N145" s="9"/>
      <c r="O145" s="9"/>
      <c r="P145" s="9"/>
      <c r="Q145" s="65"/>
      <c r="R145" s="9"/>
      <c r="S145" s="65"/>
      <c r="T145" s="12">
        <v>2</v>
      </c>
      <c r="U145" s="39">
        <v>3739217.24</v>
      </c>
      <c r="V145" s="9"/>
      <c r="W145" s="9"/>
      <c r="X145" s="9"/>
      <c r="Y145" s="9"/>
      <c r="Z145" s="9"/>
    </row>
    <row r="146" spans="1:26" s="17" customFormat="1" ht="12.75" hidden="1" x14ac:dyDescent="0.2">
      <c r="A146" s="1">
        <v>95</v>
      </c>
      <c r="B146" s="11" t="s">
        <v>219</v>
      </c>
      <c r="C146" s="11" t="s">
        <v>250</v>
      </c>
      <c r="D146" s="19">
        <v>1958</v>
      </c>
      <c r="E146" s="65">
        <v>765.6</v>
      </c>
      <c r="F146" s="65">
        <v>646.6</v>
      </c>
      <c r="G146" s="19">
        <v>2</v>
      </c>
      <c r="H146" s="19">
        <v>2</v>
      </c>
      <c r="I146" s="19">
        <v>33</v>
      </c>
      <c r="J146" s="19" t="s">
        <v>23</v>
      </c>
      <c r="K146" s="65">
        <f t="shared" si="28"/>
        <v>2291974.1100000003</v>
      </c>
      <c r="L146" s="9">
        <f t="shared" si="29"/>
        <v>820347.26</v>
      </c>
      <c r="M146" s="39">
        <v>151405.04999999999</v>
      </c>
      <c r="N146" s="39">
        <v>246135.73</v>
      </c>
      <c r="O146" s="39">
        <v>262466.96000000002</v>
      </c>
      <c r="P146" s="9"/>
      <c r="Q146" s="39">
        <v>160339.51999999999</v>
      </c>
      <c r="R146" s="9">
        <v>583</v>
      </c>
      <c r="S146" s="39">
        <v>1471626.85</v>
      </c>
      <c r="T146" s="9"/>
      <c r="U146" s="9"/>
      <c r="V146" s="9"/>
      <c r="W146" s="9"/>
      <c r="X146" s="9"/>
      <c r="Y146" s="9"/>
      <c r="Z146" s="9"/>
    </row>
    <row r="147" spans="1:26" s="17" customFormat="1" ht="12.75" hidden="1" x14ac:dyDescent="0.2">
      <c r="A147" s="1">
        <v>96</v>
      </c>
      <c r="B147" s="11" t="s">
        <v>219</v>
      </c>
      <c r="C147" s="11" t="s">
        <v>251</v>
      </c>
      <c r="D147" s="19">
        <v>1958</v>
      </c>
      <c r="E147" s="65">
        <v>505.9</v>
      </c>
      <c r="F147" s="65">
        <v>454.1</v>
      </c>
      <c r="G147" s="19">
        <v>2</v>
      </c>
      <c r="H147" s="19">
        <v>2</v>
      </c>
      <c r="I147" s="19">
        <v>16</v>
      </c>
      <c r="J147" s="19" t="s">
        <v>23</v>
      </c>
      <c r="K147" s="65">
        <f t="shared" si="28"/>
        <v>1945044.21</v>
      </c>
      <c r="L147" s="9">
        <f t="shared" si="29"/>
        <v>542076.43999999994</v>
      </c>
      <c r="M147" s="39">
        <v>100046.79</v>
      </c>
      <c r="N147" s="39">
        <v>162643.76999999999</v>
      </c>
      <c r="O147" s="39">
        <v>173435.28</v>
      </c>
      <c r="P147" s="9"/>
      <c r="Q147" s="39">
        <v>105950.6</v>
      </c>
      <c r="R147" s="9">
        <v>555.79999999999995</v>
      </c>
      <c r="S147" s="39">
        <v>1402967.77</v>
      </c>
      <c r="T147" s="9"/>
      <c r="U147" s="9"/>
      <c r="V147" s="9"/>
      <c r="W147" s="9"/>
      <c r="X147" s="9"/>
      <c r="Y147" s="9"/>
      <c r="Z147" s="9"/>
    </row>
    <row r="148" spans="1:26" s="17" customFormat="1" ht="12.75" hidden="1" x14ac:dyDescent="0.2">
      <c r="A148" s="1">
        <v>97</v>
      </c>
      <c r="B148" s="11" t="s">
        <v>219</v>
      </c>
      <c r="C148" s="11" t="s">
        <v>252</v>
      </c>
      <c r="D148" s="19">
        <v>1952</v>
      </c>
      <c r="E148" s="65">
        <v>1669.7</v>
      </c>
      <c r="F148" s="65">
        <v>1363.9</v>
      </c>
      <c r="G148" s="19">
        <v>3</v>
      </c>
      <c r="H148" s="19">
        <v>3</v>
      </c>
      <c r="I148" s="19">
        <v>78</v>
      </c>
      <c r="J148" s="19" t="s">
        <v>23</v>
      </c>
      <c r="K148" s="65">
        <f t="shared" si="28"/>
        <v>4818176.12</v>
      </c>
      <c r="L148" s="9">
        <f t="shared" si="29"/>
        <v>1789098.56</v>
      </c>
      <c r="M148" s="39">
        <v>330199.86</v>
      </c>
      <c r="N148" s="39">
        <v>536798.36</v>
      </c>
      <c r="O148" s="39">
        <v>572415.24</v>
      </c>
      <c r="P148" s="9"/>
      <c r="Q148" s="39">
        <v>349685.1</v>
      </c>
      <c r="R148" s="9">
        <v>1200</v>
      </c>
      <c r="S148" s="39">
        <v>3029077.56</v>
      </c>
      <c r="T148" s="9"/>
      <c r="U148" s="9"/>
      <c r="V148" s="9"/>
      <c r="W148" s="9"/>
      <c r="X148" s="9"/>
      <c r="Y148" s="9"/>
      <c r="Z148" s="9"/>
    </row>
    <row r="149" spans="1:26" s="17" customFormat="1" ht="12.75" hidden="1" x14ac:dyDescent="0.2">
      <c r="A149" s="1">
        <v>98</v>
      </c>
      <c r="B149" s="11" t="s">
        <v>219</v>
      </c>
      <c r="C149" s="11" t="s">
        <v>253</v>
      </c>
      <c r="D149" s="19">
        <v>1958</v>
      </c>
      <c r="E149" s="65">
        <v>3185.2</v>
      </c>
      <c r="F149" s="65">
        <v>2603.1999999999998</v>
      </c>
      <c r="G149" s="19">
        <v>5</v>
      </c>
      <c r="H149" s="19">
        <v>4</v>
      </c>
      <c r="I149" s="19">
        <v>102</v>
      </c>
      <c r="J149" s="19" t="s">
        <v>23</v>
      </c>
      <c r="K149" s="65">
        <f t="shared" si="28"/>
        <v>5505979.5300000003</v>
      </c>
      <c r="L149" s="9">
        <f t="shared" si="29"/>
        <v>3024660.16</v>
      </c>
      <c r="M149" s="39">
        <v>629905.14</v>
      </c>
      <c r="N149" s="39">
        <v>776325.28</v>
      </c>
      <c r="O149" s="39">
        <v>1091966.83</v>
      </c>
      <c r="P149" s="9"/>
      <c r="Q149" s="39">
        <v>526462.91</v>
      </c>
      <c r="R149" s="9">
        <v>983</v>
      </c>
      <c r="S149" s="39">
        <v>2481319.37</v>
      </c>
      <c r="T149" s="9"/>
      <c r="U149" s="9"/>
      <c r="V149" s="9"/>
      <c r="W149" s="9"/>
      <c r="X149" s="9"/>
      <c r="Y149" s="9"/>
      <c r="Z149" s="9"/>
    </row>
    <row r="150" spans="1:26" s="17" customFormat="1" ht="12.75" hidden="1" x14ac:dyDescent="0.2">
      <c r="A150" s="1">
        <v>99</v>
      </c>
      <c r="B150" s="11" t="s">
        <v>219</v>
      </c>
      <c r="C150" s="11" t="s">
        <v>254</v>
      </c>
      <c r="D150" s="19">
        <v>1959</v>
      </c>
      <c r="E150" s="65">
        <v>3800.9</v>
      </c>
      <c r="F150" s="65">
        <v>3230</v>
      </c>
      <c r="G150" s="19">
        <v>5</v>
      </c>
      <c r="H150" s="19">
        <v>4</v>
      </c>
      <c r="I150" s="19">
        <v>139</v>
      </c>
      <c r="J150" s="19" t="s">
        <v>23</v>
      </c>
      <c r="K150" s="65">
        <f t="shared" si="28"/>
        <v>4967673.2200000007</v>
      </c>
      <c r="L150" s="9">
        <f t="shared" si="29"/>
        <v>2054710.31</v>
      </c>
      <c r="M150" s="39">
        <v>751665.99</v>
      </c>
      <c r="N150" s="9"/>
      <c r="O150" s="39">
        <v>1303044.32</v>
      </c>
      <c r="P150" s="9"/>
      <c r="Q150" s="65"/>
      <c r="R150" s="9">
        <v>1154</v>
      </c>
      <c r="S150" s="39">
        <v>2912962.91</v>
      </c>
      <c r="T150" s="9"/>
      <c r="U150" s="9"/>
      <c r="V150" s="9"/>
      <c r="W150" s="9"/>
      <c r="X150" s="9"/>
      <c r="Y150" s="9"/>
      <c r="Z150" s="9"/>
    </row>
    <row r="151" spans="1:26" s="17" customFormat="1" ht="12.75" hidden="1" x14ac:dyDescent="0.2">
      <c r="A151" s="1">
        <v>100</v>
      </c>
      <c r="B151" s="11" t="s">
        <v>219</v>
      </c>
      <c r="C151" s="11" t="s">
        <v>255</v>
      </c>
      <c r="D151" s="19">
        <v>1957</v>
      </c>
      <c r="E151" s="65">
        <v>6745.7</v>
      </c>
      <c r="F151" s="65">
        <v>3055.9</v>
      </c>
      <c r="G151" s="19">
        <v>5</v>
      </c>
      <c r="H151" s="19">
        <v>6</v>
      </c>
      <c r="I151" s="19">
        <v>160</v>
      </c>
      <c r="J151" s="19" t="s">
        <v>23</v>
      </c>
      <c r="K151" s="65">
        <f t="shared" si="28"/>
        <v>12425996.25</v>
      </c>
      <c r="L151" s="9">
        <f t="shared" si="29"/>
        <v>6405704.6099999994</v>
      </c>
      <c r="M151" s="39">
        <v>1334029.6200000001</v>
      </c>
      <c r="N151" s="39">
        <v>1644122.09</v>
      </c>
      <c r="O151" s="39">
        <v>2312595.96</v>
      </c>
      <c r="P151" s="9"/>
      <c r="Q151" s="39">
        <v>1114956.94</v>
      </c>
      <c r="R151" s="9">
        <v>2385</v>
      </c>
      <c r="S151" s="39">
        <v>6020291.6399999997</v>
      </c>
      <c r="T151" s="9"/>
      <c r="U151" s="9"/>
      <c r="V151" s="9"/>
      <c r="W151" s="9"/>
      <c r="X151" s="9"/>
      <c r="Y151" s="9"/>
      <c r="Z151" s="9"/>
    </row>
    <row r="152" spans="1:26" s="17" customFormat="1" ht="12.75" hidden="1" x14ac:dyDescent="0.2">
      <c r="A152" s="1">
        <v>101</v>
      </c>
      <c r="B152" s="11" t="s">
        <v>219</v>
      </c>
      <c r="C152" s="11" t="s">
        <v>256</v>
      </c>
      <c r="D152" s="19">
        <v>1959</v>
      </c>
      <c r="E152" s="65">
        <v>1917.8</v>
      </c>
      <c r="F152" s="65">
        <v>1597</v>
      </c>
      <c r="G152" s="19">
        <v>5</v>
      </c>
      <c r="H152" s="19">
        <v>2</v>
      </c>
      <c r="I152" s="19">
        <v>82</v>
      </c>
      <c r="J152" s="19" t="s">
        <v>23</v>
      </c>
      <c r="K152" s="65">
        <f t="shared" si="28"/>
        <v>2541176.17</v>
      </c>
      <c r="L152" s="9">
        <f t="shared" si="29"/>
        <v>1036734.3200000001</v>
      </c>
      <c r="M152" s="39">
        <v>379264.14</v>
      </c>
      <c r="N152" s="9"/>
      <c r="O152" s="39">
        <v>657470.18000000005</v>
      </c>
      <c r="P152" s="9"/>
      <c r="Q152" s="65"/>
      <c r="R152" s="9">
        <v>596</v>
      </c>
      <c r="S152" s="39">
        <v>1504441.85</v>
      </c>
      <c r="T152" s="9"/>
      <c r="U152" s="9"/>
      <c r="V152" s="9"/>
      <c r="W152" s="9"/>
      <c r="X152" s="9"/>
      <c r="Y152" s="9"/>
      <c r="Z152" s="9"/>
    </row>
    <row r="153" spans="1:26" s="17" customFormat="1" ht="12.75" hidden="1" x14ac:dyDescent="0.2">
      <c r="A153" s="1">
        <v>102</v>
      </c>
      <c r="B153" s="11" t="s">
        <v>219</v>
      </c>
      <c r="C153" s="11" t="s">
        <v>257</v>
      </c>
      <c r="D153" s="19">
        <v>1961</v>
      </c>
      <c r="E153" s="65">
        <v>3687.6</v>
      </c>
      <c r="F153" s="65">
        <v>3156.6</v>
      </c>
      <c r="G153" s="19">
        <v>5</v>
      </c>
      <c r="H153" s="19">
        <v>4</v>
      </c>
      <c r="I153" s="19">
        <v>85</v>
      </c>
      <c r="J153" s="19" t="s">
        <v>23</v>
      </c>
      <c r="K153" s="65">
        <f t="shared" si="28"/>
        <v>5007394.16</v>
      </c>
      <c r="L153" s="9">
        <f t="shared" si="29"/>
        <v>1993461.98</v>
      </c>
      <c r="M153" s="39">
        <v>729259.77</v>
      </c>
      <c r="N153" s="9"/>
      <c r="O153" s="39">
        <v>1264202.21</v>
      </c>
      <c r="P153" s="9"/>
      <c r="Q153" s="65"/>
      <c r="R153" s="9">
        <v>1194</v>
      </c>
      <c r="S153" s="39">
        <v>3013932.18</v>
      </c>
      <c r="T153" s="9"/>
      <c r="U153" s="9"/>
      <c r="V153" s="9"/>
      <c r="W153" s="9"/>
      <c r="X153" s="9"/>
      <c r="Y153" s="9"/>
      <c r="Z153" s="9"/>
    </row>
    <row r="154" spans="1:26" s="17" customFormat="1" ht="12.75" hidden="1" x14ac:dyDescent="0.2">
      <c r="A154" s="1">
        <v>103</v>
      </c>
      <c r="B154" s="11" t="s">
        <v>219</v>
      </c>
      <c r="C154" s="11" t="s">
        <v>258</v>
      </c>
      <c r="D154" s="19">
        <v>1962</v>
      </c>
      <c r="E154" s="65">
        <v>4171</v>
      </c>
      <c r="F154" s="65">
        <v>3150.3</v>
      </c>
      <c r="G154" s="19">
        <v>5</v>
      </c>
      <c r="H154" s="19">
        <v>4</v>
      </c>
      <c r="I154" s="19">
        <v>159</v>
      </c>
      <c r="J154" s="19" t="s">
        <v>23</v>
      </c>
      <c r="K154" s="65">
        <f t="shared" si="28"/>
        <v>2254780.88</v>
      </c>
      <c r="L154" s="9">
        <f t="shared" si="29"/>
        <v>2254780.88</v>
      </c>
      <c r="M154" s="39">
        <v>824856.96</v>
      </c>
      <c r="N154" s="9"/>
      <c r="O154" s="39">
        <v>1429923.92</v>
      </c>
      <c r="P154" s="9"/>
      <c r="Q154" s="65"/>
      <c r="R154" s="9"/>
      <c r="S154" s="65"/>
      <c r="T154" s="9"/>
      <c r="U154" s="9"/>
      <c r="V154" s="9"/>
      <c r="W154" s="9"/>
      <c r="X154" s="9"/>
      <c r="Y154" s="9"/>
      <c r="Z154" s="9"/>
    </row>
    <row r="155" spans="1:26" s="17" customFormat="1" ht="12.75" hidden="1" x14ac:dyDescent="0.2">
      <c r="A155" s="1">
        <v>104</v>
      </c>
      <c r="B155" s="11" t="s">
        <v>219</v>
      </c>
      <c r="C155" s="11" t="s">
        <v>259</v>
      </c>
      <c r="D155" s="19">
        <v>1955</v>
      </c>
      <c r="E155" s="65">
        <v>5610.7</v>
      </c>
      <c r="F155" s="65">
        <v>3831.1</v>
      </c>
      <c r="G155" s="19">
        <v>5</v>
      </c>
      <c r="H155" s="19">
        <v>5</v>
      </c>
      <c r="I155" s="19">
        <v>142</v>
      </c>
      <c r="J155" s="19" t="s">
        <v>23</v>
      </c>
      <c r="K155" s="65">
        <f t="shared" si="28"/>
        <v>5327910.5999999996</v>
      </c>
      <c r="L155" s="9">
        <f t="shared" si="29"/>
        <v>5327910.5999999996</v>
      </c>
      <c r="M155" s="39">
        <v>1109572.02</v>
      </c>
      <c r="N155" s="39">
        <v>1367489.74</v>
      </c>
      <c r="O155" s="39">
        <v>1923489.34</v>
      </c>
      <c r="P155" s="9"/>
      <c r="Q155" s="39">
        <v>927359.5</v>
      </c>
      <c r="R155" s="9"/>
      <c r="S155" s="65"/>
      <c r="T155" s="9"/>
      <c r="U155" s="9"/>
      <c r="V155" s="9"/>
      <c r="W155" s="9"/>
      <c r="X155" s="9"/>
      <c r="Y155" s="9"/>
      <c r="Z155" s="9"/>
    </row>
    <row r="156" spans="1:26" s="17" customFormat="1" ht="12.75" hidden="1" x14ac:dyDescent="0.2">
      <c r="A156" s="1">
        <v>105</v>
      </c>
      <c r="B156" s="11" t="s">
        <v>219</v>
      </c>
      <c r="C156" s="11" t="s">
        <v>260</v>
      </c>
      <c r="D156" s="19">
        <v>1961</v>
      </c>
      <c r="E156" s="65">
        <v>279</v>
      </c>
      <c r="F156" s="65">
        <v>278</v>
      </c>
      <c r="G156" s="19">
        <v>2</v>
      </c>
      <c r="H156" s="19">
        <v>1</v>
      </c>
      <c r="I156" s="19">
        <v>12</v>
      </c>
      <c r="J156" s="19" t="s">
        <v>23</v>
      </c>
      <c r="K156" s="65">
        <f t="shared" si="28"/>
        <v>542104.49</v>
      </c>
      <c r="L156" s="9">
        <f t="shared" si="29"/>
        <v>0</v>
      </c>
      <c r="M156" s="9"/>
      <c r="N156" s="9"/>
      <c r="O156" s="9"/>
      <c r="P156" s="9"/>
      <c r="Q156" s="65"/>
      <c r="R156" s="9">
        <v>181</v>
      </c>
      <c r="S156" s="39">
        <v>456885.88</v>
      </c>
      <c r="T156" s="9"/>
      <c r="U156" s="9"/>
      <c r="V156" s="9"/>
      <c r="W156" s="9">
        <v>70</v>
      </c>
      <c r="X156" s="39">
        <v>85218.61</v>
      </c>
      <c r="Y156" s="9"/>
      <c r="Z156" s="9"/>
    </row>
    <row r="157" spans="1:26" s="17" customFormat="1" ht="12.75" hidden="1" x14ac:dyDescent="0.2">
      <c r="A157" s="1">
        <v>106</v>
      </c>
      <c r="B157" s="11" t="s">
        <v>219</v>
      </c>
      <c r="C157" s="11" t="s">
        <v>261</v>
      </c>
      <c r="D157" s="19">
        <v>1962</v>
      </c>
      <c r="E157" s="65">
        <v>2598.6</v>
      </c>
      <c r="F157" s="65">
        <v>1600.3</v>
      </c>
      <c r="G157" s="19">
        <v>5</v>
      </c>
      <c r="H157" s="19">
        <v>3</v>
      </c>
      <c r="I157" s="19">
        <v>117</v>
      </c>
      <c r="J157" s="19" t="s">
        <v>23</v>
      </c>
      <c r="K157" s="65">
        <f t="shared" si="28"/>
        <v>3007651.57</v>
      </c>
      <c r="L157" s="9">
        <f t="shared" si="29"/>
        <v>1404764.69</v>
      </c>
      <c r="M157" s="39">
        <v>513899.13</v>
      </c>
      <c r="N157" s="9"/>
      <c r="O157" s="39">
        <v>890865.56</v>
      </c>
      <c r="P157" s="9"/>
      <c r="Q157" s="65"/>
      <c r="R157" s="9">
        <v>635</v>
      </c>
      <c r="S157" s="39">
        <v>1602886.88</v>
      </c>
      <c r="T157" s="9"/>
      <c r="U157" s="9"/>
      <c r="V157" s="9"/>
      <c r="W157" s="9"/>
      <c r="X157" s="9"/>
      <c r="Y157" s="9"/>
      <c r="Z157" s="9"/>
    </row>
    <row r="158" spans="1:26" s="17" customFormat="1" ht="12.75" hidden="1" x14ac:dyDescent="0.2">
      <c r="A158" s="1">
        <v>107</v>
      </c>
      <c r="B158" s="11" t="s">
        <v>219</v>
      </c>
      <c r="C158" s="11" t="s">
        <v>262</v>
      </c>
      <c r="D158" s="19">
        <v>1962</v>
      </c>
      <c r="E158" s="65">
        <v>2973</v>
      </c>
      <c r="F158" s="65">
        <v>2043</v>
      </c>
      <c r="G158" s="19">
        <v>5</v>
      </c>
      <c r="H158" s="19">
        <v>4</v>
      </c>
      <c r="I158" s="19">
        <v>96</v>
      </c>
      <c r="J158" s="19" t="s">
        <v>23</v>
      </c>
      <c r="K158" s="65">
        <f t="shared" si="28"/>
        <v>6309802.71</v>
      </c>
      <c r="L158" s="9">
        <f t="shared" si="29"/>
        <v>1607159.79</v>
      </c>
      <c r="M158" s="39">
        <v>587940.48</v>
      </c>
      <c r="N158" s="9"/>
      <c r="O158" s="39">
        <v>1019219.31</v>
      </c>
      <c r="P158" s="9"/>
      <c r="Q158" s="65"/>
      <c r="R158" s="9">
        <v>1863</v>
      </c>
      <c r="S158" s="39">
        <v>4702642.92</v>
      </c>
      <c r="T158" s="9"/>
      <c r="U158" s="9"/>
      <c r="V158" s="9"/>
      <c r="W158" s="9"/>
      <c r="X158" s="9"/>
      <c r="Y158" s="9"/>
      <c r="Z158" s="9"/>
    </row>
    <row r="159" spans="1:26" s="17" customFormat="1" ht="12.75" hidden="1" x14ac:dyDescent="0.2">
      <c r="A159" s="1">
        <v>108</v>
      </c>
      <c r="B159" s="11" t="s">
        <v>219</v>
      </c>
      <c r="C159" s="11" t="s">
        <v>263</v>
      </c>
      <c r="D159" s="19">
        <v>1961</v>
      </c>
      <c r="E159" s="65">
        <v>4091</v>
      </c>
      <c r="F159" s="65">
        <v>2785</v>
      </c>
      <c r="G159" s="19">
        <v>5</v>
      </c>
      <c r="H159" s="19">
        <v>4</v>
      </c>
      <c r="I159" s="19">
        <v>120</v>
      </c>
      <c r="J159" s="19" t="s">
        <v>23</v>
      </c>
      <c r="K159" s="65">
        <f t="shared" si="28"/>
        <v>2688306.33</v>
      </c>
      <c r="L159" s="9">
        <f t="shared" si="29"/>
        <v>0</v>
      </c>
      <c r="M159" s="9"/>
      <c r="N159" s="9"/>
      <c r="O159" s="9"/>
      <c r="P159" s="9"/>
      <c r="Q159" s="65"/>
      <c r="R159" s="9">
        <v>1065</v>
      </c>
      <c r="S159" s="39">
        <v>2688306.33</v>
      </c>
      <c r="T159" s="9"/>
      <c r="U159" s="9"/>
      <c r="V159" s="9"/>
      <c r="W159" s="9"/>
      <c r="X159" s="9"/>
      <c r="Y159" s="9"/>
      <c r="Z159" s="9"/>
    </row>
    <row r="160" spans="1:26" s="17" customFormat="1" ht="12.75" hidden="1" x14ac:dyDescent="0.2">
      <c r="A160" s="1">
        <v>109</v>
      </c>
      <c r="B160" s="11" t="s">
        <v>219</v>
      </c>
      <c r="C160" s="11" t="s">
        <v>264</v>
      </c>
      <c r="D160" s="19">
        <v>1963</v>
      </c>
      <c r="E160" s="65">
        <v>1891</v>
      </c>
      <c r="F160" s="65">
        <v>1315</v>
      </c>
      <c r="G160" s="19">
        <v>5</v>
      </c>
      <c r="H160" s="19">
        <v>2</v>
      </c>
      <c r="I160" s="19">
        <v>75</v>
      </c>
      <c r="J160" s="19" t="s">
        <v>23</v>
      </c>
      <c r="K160" s="65">
        <f t="shared" si="28"/>
        <v>2430767.66</v>
      </c>
      <c r="L160" s="9">
        <f t="shared" si="29"/>
        <v>1022246.5999999999</v>
      </c>
      <c r="M160" s="39">
        <v>373964.16</v>
      </c>
      <c r="N160" s="9"/>
      <c r="O160" s="39">
        <v>648282.43999999994</v>
      </c>
      <c r="P160" s="9"/>
      <c r="Q160" s="65"/>
      <c r="R160" s="9">
        <v>558</v>
      </c>
      <c r="S160" s="39">
        <v>1408521.06</v>
      </c>
      <c r="T160" s="9"/>
      <c r="U160" s="9"/>
      <c r="V160" s="9"/>
      <c r="W160" s="9"/>
      <c r="X160" s="9"/>
      <c r="Y160" s="9"/>
      <c r="Z160" s="9"/>
    </row>
    <row r="161" spans="1:26" s="17" customFormat="1" ht="12.75" hidden="1" x14ac:dyDescent="0.2">
      <c r="A161" s="1">
        <v>110</v>
      </c>
      <c r="B161" s="11" t="s">
        <v>219</v>
      </c>
      <c r="C161" s="11" t="s">
        <v>265</v>
      </c>
      <c r="D161" s="19">
        <v>1962</v>
      </c>
      <c r="E161" s="65">
        <v>3057.9</v>
      </c>
      <c r="F161" s="65">
        <v>1677.8</v>
      </c>
      <c r="G161" s="19">
        <v>5</v>
      </c>
      <c r="H161" s="19">
        <v>3</v>
      </c>
      <c r="I161" s="19">
        <v>95</v>
      </c>
      <c r="J161" s="19" t="s">
        <v>23</v>
      </c>
      <c r="K161" s="65">
        <f t="shared" si="28"/>
        <v>3960202.89</v>
      </c>
      <c r="L161" s="9">
        <f t="shared" si="29"/>
        <v>1653055.48</v>
      </c>
      <c r="M161" s="39">
        <v>604730.31000000006</v>
      </c>
      <c r="N161" s="9"/>
      <c r="O161" s="39">
        <v>1048325.17</v>
      </c>
      <c r="P161" s="9"/>
      <c r="Q161" s="65"/>
      <c r="R161" s="9">
        <v>914</v>
      </c>
      <c r="S161" s="39">
        <v>2307147.41</v>
      </c>
      <c r="T161" s="9"/>
      <c r="U161" s="9"/>
      <c r="V161" s="9"/>
      <c r="W161" s="9"/>
      <c r="X161" s="9"/>
      <c r="Y161" s="9"/>
      <c r="Z161" s="9"/>
    </row>
    <row r="162" spans="1:26" s="17" customFormat="1" ht="12.75" hidden="1" x14ac:dyDescent="0.2">
      <c r="A162" s="1">
        <v>111</v>
      </c>
      <c r="B162" s="11" t="s">
        <v>219</v>
      </c>
      <c r="C162" s="11" t="s">
        <v>266</v>
      </c>
      <c r="D162" s="19">
        <v>1961</v>
      </c>
      <c r="E162" s="65">
        <v>2006</v>
      </c>
      <c r="F162" s="65">
        <v>1533.6</v>
      </c>
      <c r="G162" s="19">
        <v>3</v>
      </c>
      <c r="H162" s="19">
        <v>3</v>
      </c>
      <c r="I162" s="19">
        <v>78</v>
      </c>
      <c r="J162" s="19" t="s">
        <v>23</v>
      </c>
      <c r="K162" s="65">
        <f t="shared" si="28"/>
        <v>3380707.13</v>
      </c>
      <c r="L162" s="9">
        <f t="shared" si="29"/>
        <v>1084413.9099999999</v>
      </c>
      <c r="M162" s="39">
        <v>396706.56</v>
      </c>
      <c r="N162" s="9"/>
      <c r="O162" s="39">
        <v>687707.35</v>
      </c>
      <c r="P162" s="9"/>
      <c r="Q162" s="65"/>
      <c r="R162" s="9">
        <v>909.7</v>
      </c>
      <c r="S162" s="39">
        <v>2296293.2200000002</v>
      </c>
      <c r="T162" s="9"/>
      <c r="U162" s="9"/>
      <c r="V162" s="9"/>
      <c r="W162" s="9"/>
      <c r="X162" s="9"/>
      <c r="Y162" s="9"/>
      <c r="Z162" s="9"/>
    </row>
    <row r="163" spans="1:26" s="17" customFormat="1" ht="12.75" hidden="1" x14ac:dyDescent="0.2">
      <c r="A163" s="1">
        <v>112</v>
      </c>
      <c r="B163" s="11" t="s">
        <v>219</v>
      </c>
      <c r="C163" s="11" t="s">
        <v>267</v>
      </c>
      <c r="D163" s="19">
        <v>1962</v>
      </c>
      <c r="E163" s="65">
        <v>4565.5</v>
      </c>
      <c r="F163" s="65">
        <v>4235.5</v>
      </c>
      <c r="G163" s="19">
        <v>5</v>
      </c>
      <c r="H163" s="19">
        <v>4</v>
      </c>
      <c r="I163" s="19">
        <v>174</v>
      </c>
      <c r="J163" s="19" t="s">
        <v>157</v>
      </c>
      <c r="K163" s="65">
        <f t="shared" si="28"/>
        <v>5348189.6400000006</v>
      </c>
      <c r="L163" s="9">
        <f t="shared" si="29"/>
        <v>2468041.73</v>
      </c>
      <c r="M163" s="39">
        <v>902873.28</v>
      </c>
      <c r="N163" s="9"/>
      <c r="O163" s="39">
        <v>1565168.45</v>
      </c>
      <c r="P163" s="9"/>
      <c r="Q163" s="65"/>
      <c r="R163" s="9">
        <v>1141</v>
      </c>
      <c r="S163" s="39">
        <v>2880147.91</v>
      </c>
      <c r="T163" s="9"/>
      <c r="U163" s="9"/>
      <c r="V163" s="9"/>
      <c r="W163" s="9"/>
      <c r="X163" s="9"/>
      <c r="Y163" s="9"/>
      <c r="Z163" s="9"/>
    </row>
    <row r="164" spans="1:26" s="17" customFormat="1" ht="12.75" hidden="1" x14ac:dyDescent="0.2">
      <c r="A164" s="1">
        <v>113</v>
      </c>
      <c r="B164" s="11" t="s">
        <v>219</v>
      </c>
      <c r="C164" s="11" t="s">
        <v>268</v>
      </c>
      <c r="D164" s="19">
        <v>1961</v>
      </c>
      <c r="E164" s="65">
        <v>2051.3000000000002</v>
      </c>
      <c r="F164" s="65">
        <v>1529</v>
      </c>
      <c r="G164" s="19">
        <v>5</v>
      </c>
      <c r="H164" s="19">
        <v>2</v>
      </c>
      <c r="I164" s="19">
        <v>71</v>
      </c>
      <c r="J164" s="19" t="s">
        <v>23</v>
      </c>
      <c r="K164" s="65">
        <f t="shared" si="28"/>
        <v>2800137.42</v>
      </c>
      <c r="L164" s="9">
        <f t="shared" si="29"/>
        <v>1108902.44</v>
      </c>
      <c r="M164" s="39">
        <v>405665.1</v>
      </c>
      <c r="N164" s="9"/>
      <c r="O164" s="39">
        <v>703237.34</v>
      </c>
      <c r="P164" s="9"/>
      <c r="Q164" s="65"/>
      <c r="R164" s="9">
        <v>670</v>
      </c>
      <c r="S164" s="39">
        <v>1691234.98</v>
      </c>
      <c r="T164" s="9"/>
      <c r="U164" s="9"/>
      <c r="V164" s="9"/>
      <c r="W164" s="9"/>
      <c r="X164" s="9"/>
      <c r="Y164" s="9"/>
      <c r="Z164" s="9"/>
    </row>
    <row r="165" spans="1:26" s="17" customFormat="1" ht="12.75" hidden="1" x14ac:dyDescent="0.2">
      <c r="A165" s="1">
        <v>114</v>
      </c>
      <c r="B165" s="11" t="s">
        <v>219</v>
      </c>
      <c r="C165" s="11" t="s">
        <v>269</v>
      </c>
      <c r="D165" s="19">
        <v>1962</v>
      </c>
      <c r="E165" s="65">
        <v>3002</v>
      </c>
      <c r="F165" s="65">
        <v>1650</v>
      </c>
      <c r="G165" s="19">
        <v>5</v>
      </c>
      <c r="H165" s="19">
        <v>3</v>
      </c>
      <c r="I165" s="19">
        <v>151</v>
      </c>
      <c r="J165" s="19" t="s">
        <v>23</v>
      </c>
      <c r="K165" s="65">
        <f t="shared" si="28"/>
        <v>4971734.45</v>
      </c>
      <c r="L165" s="9">
        <f t="shared" si="29"/>
        <v>1622836.78</v>
      </c>
      <c r="M165" s="39">
        <v>593675.52000000002</v>
      </c>
      <c r="N165" s="9"/>
      <c r="O165" s="39">
        <v>1029161.26</v>
      </c>
      <c r="P165" s="9"/>
      <c r="Q165" s="65"/>
      <c r="R165" s="9">
        <v>1326.7</v>
      </c>
      <c r="S165" s="39">
        <v>3348897.67</v>
      </c>
      <c r="T165" s="9"/>
      <c r="U165" s="9"/>
      <c r="V165" s="9"/>
      <c r="W165" s="9"/>
      <c r="X165" s="9"/>
      <c r="Y165" s="9"/>
      <c r="Z165" s="9"/>
    </row>
    <row r="166" spans="1:26" s="17" customFormat="1" ht="12.75" hidden="1" x14ac:dyDescent="0.2">
      <c r="A166" s="1">
        <v>115</v>
      </c>
      <c r="B166" s="11" t="s">
        <v>219</v>
      </c>
      <c r="C166" s="11" t="s">
        <v>270</v>
      </c>
      <c r="D166" s="19">
        <v>1961</v>
      </c>
      <c r="E166" s="65">
        <v>3513</v>
      </c>
      <c r="F166" s="65">
        <v>2897</v>
      </c>
      <c r="G166" s="19">
        <v>5</v>
      </c>
      <c r="H166" s="19">
        <v>4</v>
      </c>
      <c r="I166" s="19">
        <v>120</v>
      </c>
      <c r="J166" s="19" t="s">
        <v>23</v>
      </c>
      <c r="K166" s="65">
        <f t="shared" si="28"/>
        <v>4647963.6899999995</v>
      </c>
      <c r="L166" s="9">
        <f t="shared" si="29"/>
        <v>1899075.81</v>
      </c>
      <c r="M166" s="39">
        <v>694730.88</v>
      </c>
      <c r="N166" s="9"/>
      <c r="O166" s="39">
        <v>1204344.93</v>
      </c>
      <c r="P166" s="9"/>
      <c r="Q166" s="65"/>
      <c r="R166" s="9">
        <v>1089</v>
      </c>
      <c r="S166" s="39">
        <v>2748887.88</v>
      </c>
      <c r="T166" s="9"/>
      <c r="U166" s="9"/>
      <c r="V166" s="9"/>
      <c r="W166" s="9"/>
      <c r="X166" s="9"/>
      <c r="Y166" s="9"/>
      <c r="Z166" s="9"/>
    </row>
    <row r="167" spans="1:26" s="17" customFormat="1" ht="12.75" hidden="1" x14ac:dyDescent="0.2">
      <c r="A167" s="1">
        <v>116</v>
      </c>
      <c r="B167" s="11" t="s">
        <v>219</v>
      </c>
      <c r="C167" s="11" t="s">
        <v>271</v>
      </c>
      <c r="D167" s="19">
        <v>1961</v>
      </c>
      <c r="E167" s="65">
        <v>3338</v>
      </c>
      <c r="F167" s="65">
        <v>3198</v>
      </c>
      <c r="G167" s="19">
        <v>5</v>
      </c>
      <c r="H167" s="19">
        <v>4</v>
      </c>
      <c r="I167" s="19">
        <v>166</v>
      </c>
      <c r="J167" s="19" t="s">
        <v>23</v>
      </c>
      <c r="K167" s="65">
        <f t="shared" si="28"/>
        <v>4692194</v>
      </c>
      <c r="L167" s="9">
        <f t="shared" si="29"/>
        <v>1804473.4</v>
      </c>
      <c r="M167" s="39">
        <v>660122.88</v>
      </c>
      <c r="N167" s="9"/>
      <c r="O167" s="39">
        <v>1144350.52</v>
      </c>
      <c r="P167" s="9"/>
      <c r="Q167" s="65"/>
      <c r="R167" s="9">
        <v>1144</v>
      </c>
      <c r="S167" s="39">
        <v>2887720.6</v>
      </c>
      <c r="T167" s="9"/>
      <c r="U167" s="9"/>
      <c r="V167" s="9"/>
      <c r="W167" s="9"/>
      <c r="X167" s="9"/>
      <c r="Y167" s="9"/>
      <c r="Z167" s="9"/>
    </row>
    <row r="168" spans="1:26" s="17" customFormat="1" ht="12.75" hidden="1" x14ac:dyDescent="0.2">
      <c r="A168" s="1">
        <v>117</v>
      </c>
      <c r="B168" s="11" t="s">
        <v>219</v>
      </c>
      <c r="C168" s="11" t="s">
        <v>272</v>
      </c>
      <c r="D168" s="19">
        <v>1962</v>
      </c>
      <c r="E168" s="65">
        <v>2073.1999999999998</v>
      </c>
      <c r="F168" s="65">
        <v>1351.9</v>
      </c>
      <c r="G168" s="19">
        <v>4</v>
      </c>
      <c r="H168" s="19">
        <v>3</v>
      </c>
      <c r="I168" s="19">
        <v>100</v>
      </c>
      <c r="J168" s="19" t="s">
        <v>27</v>
      </c>
      <c r="K168" s="65">
        <f t="shared" si="28"/>
        <v>3372860.38</v>
      </c>
      <c r="L168" s="9">
        <f t="shared" si="29"/>
        <v>1120741.23</v>
      </c>
      <c r="M168" s="39">
        <v>409996.02</v>
      </c>
      <c r="N168" s="9"/>
      <c r="O168" s="39">
        <v>710745.21</v>
      </c>
      <c r="P168" s="9"/>
      <c r="Q168" s="65"/>
      <c r="R168" s="9">
        <v>892.2</v>
      </c>
      <c r="S168" s="39">
        <v>2252119.15</v>
      </c>
      <c r="T168" s="9"/>
      <c r="U168" s="9"/>
      <c r="V168" s="9"/>
      <c r="W168" s="9"/>
      <c r="X168" s="9"/>
      <c r="Y168" s="9"/>
      <c r="Z168" s="9"/>
    </row>
    <row r="169" spans="1:26" s="17" customFormat="1" ht="12.75" hidden="1" x14ac:dyDescent="0.2">
      <c r="A169" s="1">
        <v>118</v>
      </c>
      <c r="B169" s="11" t="s">
        <v>219</v>
      </c>
      <c r="C169" s="11" t="s">
        <v>273</v>
      </c>
      <c r="D169" s="19">
        <v>1964</v>
      </c>
      <c r="E169" s="65">
        <v>5390</v>
      </c>
      <c r="F169" s="65">
        <v>4470</v>
      </c>
      <c r="G169" s="19">
        <v>5</v>
      </c>
      <c r="H169" s="19">
        <v>9</v>
      </c>
      <c r="I169" s="19">
        <v>264</v>
      </c>
      <c r="J169" s="19" t="s">
        <v>23</v>
      </c>
      <c r="K169" s="65">
        <f t="shared" si="28"/>
        <v>4227453.04</v>
      </c>
      <c r="L169" s="9">
        <f t="shared" si="29"/>
        <v>4227453.04</v>
      </c>
      <c r="M169" s="39">
        <v>1065926.3999999999</v>
      </c>
      <c r="N169" s="39">
        <v>1313698.8</v>
      </c>
      <c r="O169" s="39">
        <v>1847827.84</v>
      </c>
      <c r="P169" s="9"/>
      <c r="Q169" s="65"/>
      <c r="R169" s="9"/>
      <c r="S169" s="65"/>
      <c r="T169" s="9"/>
      <c r="U169" s="9"/>
      <c r="V169" s="9"/>
      <c r="W169" s="9"/>
      <c r="X169" s="9"/>
      <c r="Y169" s="9"/>
      <c r="Z169" s="9"/>
    </row>
    <row r="170" spans="1:26" s="17" customFormat="1" ht="12.75" hidden="1" x14ac:dyDescent="0.2">
      <c r="A170" s="1">
        <v>119</v>
      </c>
      <c r="B170" s="11" t="s">
        <v>219</v>
      </c>
      <c r="C170" s="11" t="s">
        <v>274</v>
      </c>
      <c r="D170" s="19">
        <v>1964</v>
      </c>
      <c r="E170" s="65">
        <v>3350</v>
      </c>
      <c r="F170" s="65">
        <v>2650</v>
      </c>
      <c r="G170" s="19">
        <v>5</v>
      </c>
      <c r="H170" s="19">
        <v>3</v>
      </c>
      <c r="I170" s="19">
        <v>125</v>
      </c>
      <c r="J170" s="19" t="s">
        <v>23</v>
      </c>
      <c r="K170" s="65">
        <f t="shared" si="28"/>
        <v>3996962.4299999997</v>
      </c>
      <c r="L170" s="9">
        <f t="shared" si="29"/>
        <v>1964956.22</v>
      </c>
      <c r="M170" s="9"/>
      <c r="N170" s="39">
        <v>816491.8</v>
      </c>
      <c r="O170" s="39">
        <v>1148464.42</v>
      </c>
      <c r="P170" s="9"/>
      <c r="Q170" s="65"/>
      <c r="R170" s="9">
        <v>805</v>
      </c>
      <c r="S170" s="39">
        <v>2032006.21</v>
      </c>
      <c r="T170" s="9"/>
      <c r="U170" s="9"/>
      <c r="V170" s="9"/>
      <c r="W170" s="9"/>
      <c r="X170" s="9"/>
      <c r="Y170" s="9"/>
      <c r="Z170" s="9"/>
    </row>
    <row r="171" spans="1:26" s="17" customFormat="1" ht="12.75" hidden="1" x14ac:dyDescent="0.2">
      <c r="A171" s="1">
        <v>120</v>
      </c>
      <c r="B171" s="11" t="s">
        <v>219</v>
      </c>
      <c r="C171" s="11" t="s">
        <v>275</v>
      </c>
      <c r="D171" s="19">
        <v>1960</v>
      </c>
      <c r="E171" s="65">
        <v>1417.9</v>
      </c>
      <c r="F171" s="65">
        <v>1279.5</v>
      </c>
      <c r="G171" s="19">
        <v>4</v>
      </c>
      <c r="H171" s="19">
        <v>2</v>
      </c>
      <c r="I171" s="19">
        <v>86</v>
      </c>
      <c r="J171" s="19" t="s">
        <v>23</v>
      </c>
      <c r="K171" s="65">
        <f t="shared" si="28"/>
        <v>1733781.2000000002</v>
      </c>
      <c r="L171" s="9">
        <f t="shared" si="29"/>
        <v>766495.77</v>
      </c>
      <c r="M171" s="39">
        <v>280403.90999999997</v>
      </c>
      <c r="N171" s="9"/>
      <c r="O171" s="39">
        <v>486091.86</v>
      </c>
      <c r="P171" s="9"/>
      <c r="Q171" s="65"/>
      <c r="R171" s="9">
        <v>383.2</v>
      </c>
      <c r="S171" s="39">
        <v>967285.43</v>
      </c>
      <c r="T171" s="9"/>
      <c r="U171" s="9"/>
      <c r="V171" s="9"/>
      <c r="W171" s="9"/>
      <c r="X171" s="9"/>
      <c r="Y171" s="9"/>
      <c r="Z171" s="9"/>
    </row>
    <row r="172" spans="1:26" hidden="1" x14ac:dyDescent="0.25">
      <c r="A172" s="1">
        <v>121</v>
      </c>
      <c r="B172" s="33" t="s">
        <v>42</v>
      </c>
      <c r="C172" s="34"/>
      <c r="D172" s="42"/>
      <c r="E172" s="43"/>
      <c r="F172" s="43"/>
      <c r="G172" s="42"/>
      <c r="H172" s="42"/>
      <c r="I172" s="42"/>
      <c r="J172" s="42"/>
      <c r="K172" s="43">
        <f>SUM(K173:K178)</f>
        <v>5904227.4699999997</v>
      </c>
      <c r="L172" s="43">
        <f t="shared" ref="L172:Z172" si="30">SUM(L173:L178)</f>
        <v>0</v>
      </c>
      <c r="M172" s="43">
        <f t="shared" si="30"/>
        <v>0</v>
      </c>
      <c r="N172" s="43">
        <f t="shared" si="30"/>
        <v>0</v>
      </c>
      <c r="O172" s="43">
        <f t="shared" si="30"/>
        <v>0</v>
      </c>
      <c r="P172" s="43">
        <f t="shared" si="30"/>
        <v>0</v>
      </c>
      <c r="Q172" s="43">
        <f t="shared" si="30"/>
        <v>0</v>
      </c>
      <c r="R172" s="43">
        <f t="shared" si="30"/>
        <v>2339.0200000000004</v>
      </c>
      <c r="S172" s="43">
        <f t="shared" si="30"/>
        <v>5904227.4699999997</v>
      </c>
      <c r="T172" s="43">
        <f t="shared" si="30"/>
        <v>0</v>
      </c>
      <c r="U172" s="43">
        <f t="shared" si="30"/>
        <v>0</v>
      </c>
      <c r="V172" s="43">
        <f t="shared" si="30"/>
        <v>0</v>
      </c>
      <c r="W172" s="43">
        <f t="shared" si="30"/>
        <v>0</v>
      </c>
      <c r="X172" s="43">
        <f t="shared" si="30"/>
        <v>0</v>
      </c>
      <c r="Y172" s="43">
        <f t="shared" si="30"/>
        <v>0</v>
      </c>
      <c r="Z172" s="43">
        <f t="shared" si="30"/>
        <v>0</v>
      </c>
    </row>
    <row r="173" spans="1:26" s="15" customFormat="1" ht="12.75" hidden="1" x14ac:dyDescent="0.2">
      <c r="A173" s="1">
        <v>122</v>
      </c>
      <c r="B173" s="3" t="s">
        <v>43</v>
      </c>
      <c r="C173" s="36" t="s">
        <v>93</v>
      </c>
      <c r="D173" s="44">
        <v>1963</v>
      </c>
      <c r="E173" s="30">
        <v>659.3</v>
      </c>
      <c r="F173" s="1">
        <v>610.6</v>
      </c>
      <c r="G173" s="44">
        <v>2</v>
      </c>
      <c r="H173" s="44">
        <v>2</v>
      </c>
      <c r="I173" s="44">
        <v>19</v>
      </c>
      <c r="J173" s="44" t="s">
        <v>23</v>
      </c>
      <c r="K173" s="65">
        <f t="shared" ref="K173:K178" si="31">L173+S173+U173+V173+X173+Z173</f>
        <v>1081380.68</v>
      </c>
      <c r="L173" s="9">
        <f t="shared" ref="L173:L178" si="32">M173+N173+O173+P173+Q173</f>
        <v>0</v>
      </c>
      <c r="M173" s="31"/>
      <c r="N173" s="31"/>
      <c r="O173" s="31"/>
      <c r="P173" s="31"/>
      <c r="Q173" s="30"/>
      <c r="R173" s="13">
        <v>428.4</v>
      </c>
      <c r="S173" s="32">
        <v>1081380.68</v>
      </c>
      <c r="T173" s="31"/>
      <c r="U173" s="31"/>
      <c r="V173" s="31"/>
      <c r="W173" s="31"/>
      <c r="X173" s="31"/>
      <c r="Y173" s="31"/>
      <c r="Z173" s="31"/>
    </row>
    <row r="174" spans="1:26" s="15" customFormat="1" ht="12.75" hidden="1" x14ac:dyDescent="0.2">
      <c r="A174" s="1">
        <v>123</v>
      </c>
      <c r="B174" s="3" t="s">
        <v>43</v>
      </c>
      <c r="C174" s="36" t="s">
        <v>95</v>
      </c>
      <c r="D174" s="44">
        <v>1972</v>
      </c>
      <c r="E174" s="30">
        <v>1164.2</v>
      </c>
      <c r="F174" s="1">
        <v>995.6</v>
      </c>
      <c r="G174" s="44">
        <v>3</v>
      </c>
      <c r="H174" s="44">
        <v>2</v>
      </c>
      <c r="I174" s="44">
        <v>58</v>
      </c>
      <c r="J174" s="44" t="s">
        <v>23</v>
      </c>
      <c r="K174" s="65">
        <f t="shared" si="31"/>
        <v>1273398.97</v>
      </c>
      <c r="L174" s="9">
        <f t="shared" si="32"/>
        <v>0</v>
      </c>
      <c r="M174" s="31"/>
      <c r="N174" s="31"/>
      <c r="O174" s="31"/>
      <c r="P174" s="31"/>
      <c r="Q174" s="30"/>
      <c r="R174" s="13">
        <v>504.47</v>
      </c>
      <c r="S174" s="32">
        <v>1273398.97</v>
      </c>
      <c r="T174" s="31"/>
      <c r="U174" s="31"/>
      <c r="V174" s="31"/>
      <c r="W174" s="31"/>
      <c r="X174" s="31"/>
      <c r="Y174" s="31"/>
      <c r="Z174" s="31"/>
    </row>
    <row r="175" spans="1:26" s="15" customFormat="1" ht="12.75" hidden="1" x14ac:dyDescent="0.2">
      <c r="A175" s="1">
        <v>124</v>
      </c>
      <c r="B175" s="3" t="s">
        <v>43</v>
      </c>
      <c r="C175" s="36" t="s">
        <v>94</v>
      </c>
      <c r="D175" s="44">
        <v>1954</v>
      </c>
      <c r="E175" s="30">
        <v>394.4</v>
      </c>
      <c r="F175" s="1">
        <v>394.4</v>
      </c>
      <c r="G175" s="44">
        <v>2</v>
      </c>
      <c r="H175" s="44">
        <v>1</v>
      </c>
      <c r="I175" s="44">
        <v>20</v>
      </c>
      <c r="J175" s="44" t="s">
        <v>23</v>
      </c>
      <c r="K175" s="65">
        <f t="shared" si="31"/>
        <v>643174.14</v>
      </c>
      <c r="L175" s="9">
        <f t="shared" si="32"/>
        <v>0</v>
      </c>
      <c r="M175" s="31"/>
      <c r="N175" s="31"/>
      <c r="O175" s="31"/>
      <c r="P175" s="31"/>
      <c r="Q175" s="30"/>
      <c r="R175" s="13">
        <v>254.8</v>
      </c>
      <c r="S175" s="32">
        <v>643174.14</v>
      </c>
      <c r="T175" s="31"/>
      <c r="U175" s="31"/>
      <c r="V175" s="31"/>
      <c r="W175" s="31"/>
      <c r="X175" s="31"/>
      <c r="Y175" s="31"/>
      <c r="Z175" s="31"/>
    </row>
    <row r="176" spans="1:26" s="15" customFormat="1" ht="12.75" hidden="1" x14ac:dyDescent="0.2">
      <c r="A176" s="1">
        <v>125</v>
      </c>
      <c r="B176" s="3" t="s">
        <v>43</v>
      </c>
      <c r="C176" s="36" t="s">
        <v>91</v>
      </c>
      <c r="D176" s="44">
        <v>1962</v>
      </c>
      <c r="E176" s="30">
        <v>273.8</v>
      </c>
      <c r="F176" s="1">
        <v>255.15</v>
      </c>
      <c r="G176" s="44">
        <v>2</v>
      </c>
      <c r="H176" s="44">
        <v>1</v>
      </c>
      <c r="I176" s="44">
        <v>14</v>
      </c>
      <c r="J176" s="44" t="s">
        <v>23</v>
      </c>
      <c r="K176" s="65">
        <f t="shared" si="31"/>
        <v>449060.74</v>
      </c>
      <c r="L176" s="9">
        <f t="shared" si="32"/>
        <v>0</v>
      </c>
      <c r="M176" s="31"/>
      <c r="N176" s="31"/>
      <c r="O176" s="31"/>
      <c r="P176" s="31"/>
      <c r="Q176" s="30"/>
      <c r="R176" s="13">
        <v>177.9</v>
      </c>
      <c r="S176" s="32">
        <v>449060.74</v>
      </c>
      <c r="T176" s="31"/>
      <c r="U176" s="31"/>
      <c r="V176" s="31"/>
      <c r="W176" s="31"/>
      <c r="X176" s="31"/>
      <c r="Y176" s="31"/>
      <c r="Z176" s="31"/>
    </row>
    <row r="177" spans="1:26" s="15" customFormat="1" ht="12.75" hidden="1" x14ac:dyDescent="0.2">
      <c r="A177" s="1">
        <v>126</v>
      </c>
      <c r="B177" s="3" t="s">
        <v>43</v>
      </c>
      <c r="C177" s="36" t="s">
        <v>92</v>
      </c>
      <c r="D177" s="44">
        <v>1957</v>
      </c>
      <c r="E177" s="30">
        <v>687</v>
      </c>
      <c r="F177" s="1">
        <v>643.16</v>
      </c>
      <c r="G177" s="44">
        <v>2</v>
      </c>
      <c r="H177" s="44">
        <v>2</v>
      </c>
      <c r="I177" s="44">
        <v>48</v>
      </c>
      <c r="J177" s="44" t="s">
        <v>23</v>
      </c>
      <c r="K177" s="65">
        <f t="shared" si="31"/>
        <v>1126943.05</v>
      </c>
      <c r="L177" s="9">
        <f t="shared" si="32"/>
        <v>0</v>
      </c>
      <c r="M177" s="31"/>
      <c r="N177" s="31"/>
      <c r="O177" s="31"/>
      <c r="P177" s="31"/>
      <c r="Q177" s="30"/>
      <c r="R177" s="13">
        <v>446.45</v>
      </c>
      <c r="S177" s="32">
        <v>1126943.05</v>
      </c>
      <c r="T177" s="31"/>
      <c r="U177" s="31"/>
      <c r="V177" s="31"/>
      <c r="W177" s="31"/>
      <c r="X177" s="31"/>
      <c r="Y177" s="31"/>
      <c r="Z177" s="31"/>
    </row>
    <row r="178" spans="1:26" s="15" customFormat="1" ht="12.75" hidden="1" x14ac:dyDescent="0.2">
      <c r="A178" s="1">
        <v>127</v>
      </c>
      <c r="B178" s="3" t="s">
        <v>43</v>
      </c>
      <c r="C178" s="36" t="s">
        <v>96</v>
      </c>
      <c r="D178" s="44">
        <v>1963</v>
      </c>
      <c r="E178" s="30">
        <v>577.70000000000005</v>
      </c>
      <c r="F178" s="1">
        <v>481.03</v>
      </c>
      <c r="G178" s="44">
        <v>2</v>
      </c>
      <c r="H178" s="44">
        <v>2</v>
      </c>
      <c r="I178" s="44">
        <v>20</v>
      </c>
      <c r="J178" s="44" t="s">
        <v>23</v>
      </c>
      <c r="K178" s="65">
        <f t="shared" si="31"/>
        <v>1330269.8899999999</v>
      </c>
      <c r="L178" s="9">
        <f t="shared" si="32"/>
        <v>0</v>
      </c>
      <c r="M178" s="31"/>
      <c r="N178" s="31"/>
      <c r="O178" s="31"/>
      <c r="P178" s="31"/>
      <c r="Q178" s="30"/>
      <c r="R178" s="13">
        <v>527</v>
      </c>
      <c r="S178" s="32">
        <v>1330269.8899999999</v>
      </c>
      <c r="T178" s="31"/>
      <c r="U178" s="31"/>
      <c r="V178" s="31"/>
      <c r="W178" s="31"/>
      <c r="X178" s="31"/>
      <c r="Y178" s="31"/>
      <c r="Z178" s="31"/>
    </row>
    <row r="179" spans="1:26" hidden="1" x14ac:dyDescent="0.25">
      <c r="A179" s="1">
        <v>128</v>
      </c>
      <c r="B179" s="33" t="s">
        <v>44</v>
      </c>
      <c r="C179" s="34"/>
      <c r="D179" s="42"/>
      <c r="E179" s="43"/>
      <c r="F179" s="43"/>
      <c r="G179" s="42"/>
      <c r="H179" s="42"/>
      <c r="I179" s="42"/>
      <c r="J179" s="42"/>
      <c r="K179" s="51">
        <f>SUM(K180:K186)</f>
        <v>2178483.44</v>
      </c>
      <c r="L179" s="51">
        <f t="shared" ref="L179:Z179" si="33">SUM(L180:L186)</f>
        <v>588217.73</v>
      </c>
      <c r="M179" s="51">
        <f t="shared" si="33"/>
        <v>317839.86</v>
      </c>
      <c r="N179" s="51">
        <f t="shared" si="33"/>
        <v>130848.01</v>
      </c>
      <c r="O179" s="51">
        <f t="shared" si="33"/>
        <v>139529.85999999999</v>
      </c>
      <c r="P179" s="51">
        <f t="shared" si="33"/>
        <v>0</v>
      </c>
      <c r="Q179" s="51">
        <f t="shared" si="33"/>
        <v>0</v>
      </c>
      <c r="R179" s="51">
        <f t="shared" si="33"/>
        <v>630</v>
      </c>
      <c r="S179" s="51">
        <f t="shared" si="33"/>
        <v>1590265.71</v>
      </c>
      <c r="T179" s="51">
        <f t="shared" si="33"/>
        <v>0</v>
      </c>
      <c r="U179" s="51">
        <f t="shared" si="33"/>
        <v>0</v>
      </c>
      <c r="V179" s="51">
        <f t="shared" si="33"/>
        <v>0</v>
      </c>
      <c r="W179" s="51">
        <f t="shared" si="33"/>
        <v>0</v>
      </c>
      <c r="X179" s="51">
        <f t="shared" si="33"/>
        <v>0</v>
      </c>
      <c r="Y179" s="51">
        <f t="shared" si="33"/>
        <v>0</v>
      </c>
      <c r="Z179" s="51">
        <f t="shared" si="33"/>
        <v>0</v>
      </c>
    </row>
    <row r="180" spans="1:26" s="17" customFormat="1" ht="12.75" hidden="1" x14ac:dyDescent="0.2">
      <c r="A180" s="1">
        <v>129</v>
      </c>
      <c r="B180" s="11" t="s">
        <v>45</v>
      </c>
      <c r="C180" s="18" t="s">
        <v>97</v>
      </c>
      <c r="D180" s="19">
        <v>1968</v>
      </c>
      <c r="E180" s="65">
        <v>143</v>
      </c>
      <c r="F180" s="65">
        <v>124.6</v>
      </c>
      <c r="G180" s="19">
        <v>2</v>
      </c>
      <c r="H180" s="19">
        <v>1</v>
      </c>
      <c r="I180" s="19">
        <v>13</v>
      </c>
      <c r="J180" s="19" t="s">
        <v>158</v>
      </c>
      <c r="K180" s="65">
        <f t="shared" ref="K180:K186" si="34">L180+S180+U180+V180+X180+Z180</f>
        <v>305431.99</v>
      </c>
      <c r="L180" s="9">
        <f t="shared" ref="L180:L186" si="35">M180+N180+O180+P180+Q180</f>
        <v>0</v>
      </c>
      <c r="M180" s="9"/>
      <c r="N180" s="9"/>
      <c r="O180" s="9"/>
      <c r="P180" s="9"/>
      <c r="Q180" s="65"/>
      <c r="R180" s="9">
        <v>121</v>
      </c>
      <c r="S180" s="39">
        <v>305431.99</v>
      </c>
      <c r="T180" s="9"/>
      <c r="U180" s="9"/>
      <c r="V180" s="9"/>
      <c r="W180" s="9"/>
      <c r="X180" s="9"/>
      <c r="Y180" s="9"/>
      <c r="Z180" s="9"/>
    </row>
    <row r="181" spans="1:26" s="17" customFormat="1" ht="12.75" hidden="1" x14ac:dyDescent="0.2">
      <c r="A181" s="1">
        <v>130</v>
      </c>
      <c r="B181" s="11" t="s">
        <v>45</v>
      </c>
      <c r="C181" s="18" t="s">
        <v>102</v>
      </c>
      <c r="D181" s="19">
        <v>1965</v>
      </c>
      <c r="E181" s="65">
        <v>230</v>
      </c>
      <c r="F181" s="65">
        <v>145.27000000000001</v>
      </c>
      <c r="G181" s="19">
        <v>2</v>
      </c>
      <c r="H181" s="19">
        <v>1</v>
      </c>
      <c r="I181" s="19">
        <v>10</v>
      </c>
      <c r="J181" s="19" t="s">
        <v>23</v>
      </c>
      <c r="K181" s="65">
        <f t="shared" si="34"/>
        <v>492225.09</v>
      </c>
      <c r="L181" s="9">
        <f t="shared" si="35"/>
        <v>0</v>
      </c>
      <c r="M181" s="9"/>
      <c r="N181" s="9"/>
      <c r="O181" s="9"/>
      <c r="P181" s="9"/>
      <c r="Q181" s="65"/>
      <c r="R181" s="9">
        <v>195</v>
      </c>
      <c r="S181" s="39">
        <v>492225.09</v>
      </c>
      <c r="T181" s="9"/>
      <c r="U181" s="9"/>
      <c r="V181" s="9"/>
      <c r="W181" s="9"/>
      <c r="X181" s="9"/>
      <c r="Y181" s="9"/>
      <c r="Z181" s="9"/>
    </row>
    <row r="182" spans="1:26" s="17" customFormat="1" ht="12.75" hidden="1" x14ac:dyDescent="0.2">
      <c r="A182" s="1">
        <v>131</v>
      </c>
      <c r="B182" s="11" t="s">
        <v>45</v>
      </c>
      <c r="C182" s="18" t="s">
        <v>103</v>
      </c>
      <c r="D182" s="19">
        <v>1967</v>
      </c>
      <c r="E182" s="65">
        <v>370</v>
      </c>
      <c r="F182" s="65">
        <v>366.1</v>
      </c>
      <c r="G182" s="19">
        <v>2</v>
      </c>
      <c r="H182" s="19">
        <v>2</v>
      </c>
      <c r="I182" s="19">
        <v>15</v>
      </c>
      <c r="J182" s="19" t="s">
        <v>23</v>
      </c>
      <c r="K182" s="65">
        <f t="shared" si="34"/>
        <v>792608.63</v>
      </c>
      <c r="L182" s="9">
        <f t="shared" si="35"/>
        <v>0</v>
      </c>
      <c r="M182" s="9"/>
      <c r="N182" s="9"/>
      <c r="O182" s="9"/>
      <c r="P182" s="9"/>
      <c r="Q182" s="65"/>
      <c r="R182" s="9">
        <v>314</v>
      </c>
      <c r="S182" s="39">
        <v>792608.63</v>
      </c>
      <c r="T182" s="9"/>
      <c r="U182" s="9"/>
      <c r="V182" s="9"/>
      <c r="W182" s="9"/>
      <c r="X182" s="9"/>
      <c r="Y182" s="9"/>
      <c r="Z182" s="9"/>
    </row>
    <row r="183" spans="1:26" s="17" customFormat="1" ht="12.75" hidden="1" x14ac:dyDescent="0.2">
      <c r="A183" s="1">
        <v>132</v>
      </c>
      <c r="B183" s="11" t="s">
        <v>45</v>
      </c>
      <c r="C183" s="18" t="s">
        <v>98</v>
      </c>
      <c r="D183" s="19">
        <v>1966</v>
      </c>
      <c r="E183" s="65">
        <v>420.2</v>
      </c>
      <c r="F183" s="65">
        <v>420.2</v>
      </c>
      <c r="G183" s="19">
        <v>2</v>
      </c>
      <c r="H183" s="19">
        <v>2</v>
      </c>
      <c r="I183" s="19">
        <v>24</v>
      </c>
      <c r="J183" s="19" t="s">
        <v>23</v>
      </c>
      <c r="K183" s="65">
        <f t="shared" si="34"/>
        <v>83098.740000000005</v>
      </c>
      <c r="L183" s="9">
        <f t="shared" si="35"/>
        <v>83098.740000000005</v>
      </c>
      <c r="M183" s="39">
        <v>83098.740000000005</v>
      </c>
      <c r="N183" s="9"/>
      <c r="O183" s="9"/>
      <c r="P183" s="9"/>
      <c r="Q183" s="65"/>
      <c r="R183" s="9"/>
      <c r="S183" s="65"/>
      <c r="T183" s="9"/>
      <c r="U183" s="9"/>
      <c r="V183" s="9"/>
      <c r="W183" s="9"/>
      <c r="X183" s="9"/>
      <c r="Y183" s="9"/>
      <c r="Z183" s="9"/>
    </row>
    <row r="184" spans="1:26" s="17" customFormat="1" ht="12.75" hidden="1" x14ac:dyDescent="0.2">
      <c r="A184" s="1">
        <v>133</v>
      </c>
      <c r="B184" s="11" t="s">
        <v>45</v>
      </c>
      <c r="C184" s="18" t="s">
        <v>99</v>
      </c>
      <c r="D184" s="19">
        <v>1967</v>
      </c>
      <c r="E184" s="65">
        <v>407</v>
      </c>
      <c r="F184" s="65">
        <v>406.89</v>
      </c>
      <c r="G184" s="19">
        <v>2</v>
      </c>
      <c r="H184" s="19">
        <v>2</v>
      </c>
      <c r="I184" s="19">
        <v>21</v>
      </c>
      <c r="J184" s="19" t="s">
        <v>23</v>
      </c>
      <c r="K184" s="65">
        <f t="shared" si="34"/>
        <v>211336.33000000002</v>
      </c>
      <c r="L184" s="9">
        <f t="shared" si="35"/>
        <v>211336.33000000002</v>
      </c>
      <c r="M184" s="39">
        <v>80488.320000000007</v>
      </c>
      <c r="N184" s="39">
        <v>130848.01</v>
      </c>
      <c r="O184" s="9"/>
      <c r="P184" s="9"/>
      <c r="Q184" s="65"/>
      <c r="R184" s="9"/>
      <c r="S184" s="65"/>
      <c r="T184" s="9"/>
      <c r="U184" s="9"/>
      <c r="V184" s="9"/>
      <c r="W184" s="9"/>
      <c r="X184" s="9"/>
      <c r="Y184" s="9"/>
      <c r="Z184" s="9"/>
    </row>
    <row r="185" spans="1:26" s="17" customFormat="1" ht="12.75" hidden="1" x14ac:dyDescent="0.2">
      <c r="A185" s="1">
        <v>134</v>
      </c>
      <c r="B185" s="11" t="s">
        <v>45</v>
      </c>
      <c r="C185" s="18" t="s">
        <v>100</v>
      </c>
      <c r="D185" s="19">
        <v>1967</v>
      </c>
      <c r="E185" s="65">
        <v>407</v>
      </c>
      <c r="F185" s="65">
        <v>313</v>
      </c>
      <c r="G185" s="19">
        <v>2</v>
      </c>
      <c r="H185" s="19">
        <v>1</v>
      </c>
      <c r="I185" s="19">
        <v>22</v>
      </c>
      <c r="J185" s="19" t="s">
        <v>23</v>
      </c>
      <c r="K185" s="65">
        <f t="shared" si="34"/>
        <v>139529.85999999999</v>
      </c>
      <c r="L185" s="9">
        <f t="shared" si="35"/>
        <v>139529.85999999999</v>
      </c>
      <c r="M185" s="9"/>
      <c r="N185" s="9"/>
      <c r="O185" s="39">
        <v>139529.85999999999</v>
      </c>
      <c r="P185" s="9"/>
      <c r="Q185" s="65"/>
      <c r="R185" s="9"/>
      <c r="S185" s="65"/>
      <c r="T185" s="9"/>
      <c r="U185" s="9"/>
      <c r="V185" s="9"/>
      <c r="W185" s="9"/>
      <c r="X185" s="9"/>
      <c r="Y185" s="9"/>
      <c r="Z185" s="9"/>
    </row>
    <row r="186" spans="1:26" s="17" customFormat="1" ht="12.75" hidden="1" x14ac:dyDescent="0.2">
      <c r="A186" s="1">
        <v>135</v>
      </c>
      <c r="B186" s="11" t="s">
        <v>45</v>
      </c>
      <c r="C186" s="18" t="s">
        <v>101</v>
      </c>
      <c r="D186" s="19">
        <v>1969</v>
      </c>
      <c r="E186" s="65">
        <v>780</v>
      </c>
      <c r="F186" s="65">
        <v>673.1</v>
      </c>
      <c r="G186" s="19">
        <v>2</v>
      </c>
      <c r="H186" s="19">
        <v>2</v>
      </c>
      <c r="I186" s="19">
        <v>36</v>
      </c>
      <c r="J186" s="19" t="s">
        <v>23</v>
      </c>
      <c r="K186" s="65">
        <f t="shared" si="34"/>
        <v>154252.79999999999</v>
      </c>
      <c r="L186" s="9">
        <f t="shared" si="35"/>
        <v>154252.79999999999</v>
      </c>
      <c r="M186" s="39">
        <v>154252.79999999999</v>
      </c>
      <c r="N186" s="9"/>
      <c r="O186" s="9"/>
      <c r="P186" s="9"/>
      <c r="Q186" s="65"/>
      <c r="R186" s="9"/>
      <c r="S186" s="65"/>
      <c r="T186" s="9"/>
      <c r="U186" s="9"/>
      <c r="V186" s="9"/>
      <c r="W186" s="9"/>
      <c r="X186" s="9"/>
      <c r="Y186" s="9"/>
      <c r="Z186" s="9"/>
    </row>
    <row r="187" spans="1:26" hidden="1" x14ac:dyDescent="0.25">
      <c r="A187" s="1">
        <v>136</v>
      </c>
      <c r="B187" s="33" t="s">
        <v>46</v>
      </c>
      <c r="C187" s="34"/>
      <c r="D187" s="42"/>
      <c r="E187" s="43"/>
      <c r="F187" s="43"/>
      <c r="G187" s="42"/>
      <c r="H187" s="42"/>
      <c r="I187" s="42"/>
      <c r="J187" s="42"/>
      <c r="K187" s="51">
        <f>SUM(K188:K191)</f>
        <v>2369622.16</v>
      </c>
      <c r="L187" s="51">
        <f t="shared" ref="L187:Z187" si="36">SUM(L188:L191)</f>
        <v>0</v>
      </c>
      <c r="M187" s="51">
        <f t="shared" si="36"/>
        <v>0</v>
      </c>
      <c r="N187" s="51">
        <f t="shared" si="36"/>
        <v>0</v>
      </c>
      <c r="O187" s="51">
        <f t="shared" si="36"/>
        <v>0</v>
      </c>
      <c r="P187" s="51">
        <f t="shared" si="36"/>
        <v>0</v>
      </c>
      <c r="Q187" s="51">
        <f t="shared" si="36"/>
        <v>0</v>
      </c>
      <c r="R187" s="51">
        <f t="shared" si="36"/>
        <v>938.75</v>
      </c>
      <c r="S187" s="51">
        <f t="shared" si="36"/>
        <v>2369622.16</v>
      </c>
      <c r="T187" s="51">
        <f t="shared" si="36"/>
        <v>0</v>
      </c>
      <c r="U187" s="51">
        <f t="shared" si="36"/>
        <v>0</v>
      </c>
      <c r="V187" s="51">
        <f t="shared" si="36"/>
        <v>0</v>
      </c>
      <c r="W187" s="51">
        <f t="shared" si="36"/>
        <v>0</v>
      </c>
      <c r="X187" s="51">
        <f t="shared" si="36"/>
        <v>0</v>
      </c>
      <c r="Y187" s="51">
        <f t="shared" si="36"/>
        <v>0</v>
      </c>
      <c r="Z187" s="51">
        <f t="shared" si="36"/>
        <v>0</v>
      </c>
    </row>
    <row r="188" spans="1:26" s="15" customFormat="1" ht="12.75" hidden="1" x14ac:dyDescent="0.2">
      <c r="A188" s="1">
        <v>137</v>
      </c>
      <c r="B188" s="3" t="s">
        <v>47</v>
      </c>
      <c r="C188" s="18" t="s">
        <v>104</v>
      </c>
      <c r="D188" s="44">
        <v>1980</v>
      </c>
      <c r="E188" s="30">
        <v>965</v>
      </c>
      <c r="F188" s="30">
        <v>866.2</v>
      </c>
      <c r="G188" s="44">
        <v>2</v>
      </c>
      <c r="H188" s="44">
        <v>3</v>
      </c>
      <c r="I188" s="44">
        <v>42</v>
      </c>
      <c r="J188" s="44" t="s">
        <v>23</v>
      </c>
      <c r="K188" s="65">
        <f t="shared" ref="K188:K191" si="37">L188+S188+U188+V188+X188+Z188</f>
        <v>1706380.36</v>
      </c>
      <c r="L188" s="9">
        <f t="shared" ref="L188:L191" si="38">M188+N188+O188+P188+Q188</f>
        <v>0</v>
      </c>
      <c r="M188" s="31"/>
      <c r="N188" s="31"/>
      <c r="O188" s="31"/>
      <c r="P188" s="31"/>
      <c r="Q188" s="30"/>
      <c r="R188" s="13">
        <v>676</v>
      </c>
      <c r="S188" s="32">
        <v>1706380.36</v>
      </c>
      <c r="T188" s="31"/>
      <c r="U188" s="31"/>
      <c r="V188" s="31"/>
      <c r="W188" s="31"/>
      <c r="X188" s="31"/>
      <c r="Y188" s="31"/>
      <c r="Z188" s="31"/>
    </row>
    <row r="189" spans="1:26" s="15" customFormat="1" ht="12.75" hidden="1" x14ac:dyDescent="0.2">
      <c r="A189" s="1">
        <v>138</v>
      </c>
      <c r="B189" s="3" t="s">
        <v>47</v>
      </c>
      <c r="C189" s="36" t="s">
        <v>105</v>
      </c>
      <c r="D189" s="44">
        <v>1960</v>
      </c>
      <c r="E189" s="30">
        <v>177.3</v>
      </c>
      <c r="F189" s="30">
        <v>177.3</v>
      </c>
      <c r="G189" s="44">
        <v>2</v>
      </c>
      <c r="H189" s="44">
        <v>4</v>
      </c>
      <c r="I189" s="44">
        <v>21</v>
      </c>
      <c r="J189" s="44" t="s">
        <v>158</v>
      </c>
      <c r="K189" s="65">
        <f t="shared" si="37"/>
        <v>313282.36</v>
      </c>
      <c r="L189" s="9">
        <f t="shared" si="38"/>
        <v>0</v>
      </c>
      <c r="M189" s="31"/>
      <c r="N189" s="31"/>
      <c r="O189" s="31"/>
      <c r="P189" s="31"/>
      <c r="Q189" s="30"/>
      <c r="R189" s="13">
        <v>124.11</v>
      </c>
      <c r="S189" s="32">
        <v>313282.36</v>
      </c>
      <c r="T189" s="31"/>
      <c r="U189" s="31"/>
      <c r="V189" s="31"/>
      <c r="W189" s="31"/>
      <c r="X189" s="31"/>
      <c r="Y189" s="31"/>
      <c r="Z189" s="31"/>
    </row>
    <row r="190" spans="1:26" s="15" customFormat="1" ht="12.75" hidden="1" x14ac:dyDescent="0.2">
      <c r="A190" s="1">
        <v>139</v>
      </c>
      <c r="B190" s="3" t="s">
        <v>47</v>
      </c>
      <c r="C190" s="36" t="s">
        <v>106</v>
      </c>
      <c r="D190" s="48">
        <v>1918</v>
      </c>
      <c r="E190" s="40">
        <v>113.9</v>
      </c>
      <c r="F190" s="40">
        <v>113.9</v>
      </c>
      <c r="G190" s="48">
        <v>2</v>
      </c>
      <c r="H190" s="48">
        <v>4</v>
      </c>
      <c r="I190" s="48">
        <v>17</v>
      </c>
      <c r="J190" s="48" t="s">
        <v>158</v>
      </c>
      <c r="K190" s="65">
        <f t="shared" si="37"/>
        <v>162308.07999999999</v>
      </c>
      <c r="L190" s="9">
        <f t="shared" si="38"/>
        <v>0</v>
      </c>
      <c r="M190" s="13"/>
      <c r="N190" s="13"/>
      <c r="O190" s="13"/>
      <c r="P190" s="13"/>
      <c r="Q190" s="40"/>
      <c r="R190" s="13">
        <v>64.3</v>
      </c>
      <c r="S190" s="32">
        <v>162308.07999999999</v>
      </c>
      <c r="T190" s="13"/>
      <c r="U190" s="13"/>
      <c r="V190" s="13"/>
      <c r="W190" s="13"/>
      <c r="X190" s="13"/>
      <c r="Y190" s="13"/>
      <c r="Z190" s="13"/>
    </row>
    <row r="191" spans="1:26" s="15" customFormat="1" ht="12.75" hidden="1" x14ac:dyDescent="0.2">
      <c r="A191" s="1">
        <v>140</v>
      </c>
      <c r="B191" s="3" t="s">
        <v>47</v>
      </c>
      <c r="C191" s="52" t="s">
        <v>107</v>
      </c>
      <c r="D191" s="48">
        <v>1932</v>
      </c>
      <c r="E191" s="40">
        <v>106.2</v>
      </c>
      <c r="F191" s="40">
        <v>106.2</v>
      </c>
      <c r="G191" s="48">
        <v>2</v>
      </c>
      <c r="H191" s="48">
        <v>4</v>
      </c>
      <c r="I191" s="48">
        <v>9</v>
      </c>
      <c r="J191" s="48" t="s">
        <v>158</v>
      </c>
      <c r="K191" s="65">
        <f t="shared" si="37"/>
        <v>187651.36</v>
      </c>
      <c r="L191" s="9">
        <f t="shared" si="38"/>
        <v>0</v>
      </c>
      <c r="M191" s="13"/>
      <c r="N191" s="13"/>
      <c r="O191" s="13"/>
      <c r="P191" s="13"/>
      <c r="Q191" s="40"/>
      <c r="R191" s="13">
        <v>74.34</v>
      </c>
      <c r="S191" s="32">
        <v>187651.36</v>
      </c>
      <c r="T191" s="13"/>
      <c r="U191" s="13"/>
      <c r="V191" s="13"/>
      <c r="W191" s="13"/>
      <c r="X191" s="13"/>
      <c r="Y191" s="13"/>
      <c r="Z191" s="13"/>
    </row>
    <row r="192" spans="1:26" hidden="1" x14ac:dyDescent="0.25">
      <c r="A192" s="1">
        <v>141</v>
      </c>
      <c r="B192" s="33" t="s">
        <v>48</v>
      </c>
      <c r="C192" s="34"/>
      <c r="D192" s="42"/>
      <c r="E192" s="43"/>
      <c r="F192" s="43"/>
      <c r="G192" s="42"/>
      <c r="H192" s="42"/>
      <c r="I192" s="42"/>
      <c r="J192" s="42"/>
      <c r="K192" s="51">
        <f>SUM(K193:K195)</f>
        <v>2097636.21</v>
      </c>
      <c r="L192" s="51">
        <f t="shared" ref="L192:Z192" si="39">SUM(L193:L195)</f>
        <v>0</v>
      </c>
      <c r="M192" s="51">
        <f t="shared" si="39"/>
        <v>0</v>
      </c>
      <c r="N192" s="51">
        <f t="shared" si="39"/>
        <v>0</v>
      </c>
      <c r="O192" s="51">
        <f t="shared" si="39"/>
        <v>0</v>
      </c>
      <c r="P192" s="51">
        <f t="shared" si="39"/>
        <v>0</v>
      </c>
      <c r="Q192" s="51">
        <f t="shared" si="39"/>
        <v>0</v>
      </c>
      <c r="R192" s="51">
        <f t="shared" si="39"/>
        <v>831</v>
      </c>
      <c r="S192" s="51">
        <f t="shared" si="39"/>
        <v>2097636.21</v>
      </c>
      <c r="T192" s="51">
        <f t="shared" si="39"/>
        <v>0</v>
      </c>
      <c r="U192" s="51">
        <f t="shared" si="39"/>
        <v>0</v>
      </c>
      <c r="V192" s="51">
        <f t="shared" si="39"/>
        <v>0</v>
      </c>
      <c r="W192" s="51">
        <f t="shared" si="39"/>
        <v>0</v>
      </c>
      <c r="X192" s="51">
        <f t="shared" si="39"/>
        <v>0</v>
      </c>
      <c r="Y192" s="51">
        <f t="shared" si="39"/>
        <v>0</v>
      </c>
      <c r="Z192" s="51">
        <f t="shared" si="39"/>
        <v>0</v>
      </c>
    </row>
    <row r="193" spans="1:26" s="17" customFormat="1" ht="12.75" hidden="1" x14ac:dyDescent="0.2">
      <c r="A193" s="1">
        <v>142</v>
      </c>
      <c r="B193" s="11" t="s">
        <v>49</v>
      </c>
      <c r="C193" s="11" t="s">
        <v>108</v>
      </c>
      <c r="D193" s="19">
        <v>1978</v>
      </c>
      <c r="E193" s="65">
        <v>695</v>
      </c>
      <c r="F193" s="65">
        <v>695</v>
      </c>
      <c r="G193" s="19">
        <v>2</v>
      </c>
      <c r="H193" s="19">
        <v>2</v>
      </c>
      <c r="I193" s="19">
        <v>25</v>
      </c>
      <c r="J193" s="19" t="s">
        <v>158</v>
      </c>
      <c r="K193" s="65">
        <f t="shared" ref="K193:K195" si="40">L193+S193+U193+V193+X193+Z193</f>
        <v>1284833.72</v>
      </c>
      <c r="L193" s="9">
        <f t="shared" ref="L193:L195" si="41">M193+N193+O193+P193+Q193</f>
        <v>0</v>
      </c>
      <c r="M193" s="9"/>
      <c r="N193" s="9"/>
      <c r="O193" s="9"/>
      <c r="P193" s="9"/>
      <c r="Q193" s="65"/>
      <c r="R193" s="9">
        <v>509</v>
      </c>
      <c r="S193" s="39">
        <v>1284833.72</v>
      </c>
      <c r="T193" s="9"/>
      <c r="U193" s="9"/>
      <c r="V193" s="9"/>
      <c r="W193" s="9"/>
      <c r="X193" s="9"/>
      <c r="Y193" s="9"/>
      <c r="Z193" s="9"/>
    </row>
    <row r="194" spans="1:26" s="17" customFormat="1" ht="12.75" hidden="1" x14ac:dyDescent="0.2">
      <c r="A194" s="1">
        <v>143</v>
      </c>
      <c r="B194" s="11" t="s">
        <v>49</v>
      </c>
      <c r="C194" s="11" t="s">
        <v>109</v>
      </c>
      <c r="D194" s="19">
        <v>1962</v>
      </c>
      <c r="E194" s="65">
        <v>285</v>
      </c>
      <c r="F194" s="65">
        <v>195</v>
      </c>
      <c r="G194" s="19">
        <v>2</v>
      </c>
      <c r="H194" s="19">
        <v>2</v>
      </c>
      <c r="I194" s="19">
        <v>11</v>
      </c>
      <c r="J194" s="19" t="s">
        <v>23</v>
      </c>
      <c r="K194" s="65">
        <f t="shared" si="40"/>
        <v>358440.85</v>
      </c>
      <c r="L194" s="9">
        <f t="shared" si="41"/>
        <v>0</v>
      </c>
      <c r="M194" s="9"/>
      <c r="N194" s="9"/>
      <c r="O194" s="9"/>
      <c r="P194" s="9"/>
      <c r="Q194" s="65"/>
      <c r="R194" s="9">
        <v>142</v>
      </c>
      <c r="S194" s="39">
        <v>358440.85</v>
      </c>
      <c r="T194" s="9"/>
      <c r="U194" s="9"/>
      <c r="V194" s="9"/>
      <c r="W194" s="9"/>
      <c r="X194" s="9"/>
      <c r="Y194" s="9"/>
      <c r="Z194" s="9"/>
    </row>
    <row r="195" spans="1:26" s="17" customFormat="1" ht="12.75" hidden="1" x14ac:dyDescent="0.2">
      <c r="A195" s="1">
        <v>144</v>
      </c>
      <c r="B195" s="11" t="s">
        <v>49</v>
      </c>
      <c r="C195" s="11" t="s">
        <v>110</v>
      </c>
      <c r="D195" s="19">
        <v>1974</v>
      </c>
      <c r="E195" s="65">
        <v>360</v>
      </c>
      <c r="F195" s="65">
        <v>310</v>
      </c>
      <c r="G195" s="19">
        <v>2</v>
      </c>
      <c r="H195" s="19">
        <v>1</v>
      </c>
      <c r="I195" s="19">
        <v>8</v>
      </c>
      <c r="J195" s="19" t="s">
        <v>23</v>
      </c>
      <c r="K195" s="65">
        <f t="shared" si="40"/>
        <v>454361.64</v>
      </c>
      <c r="L195" s="9">
        <f t="shared" si="41"/>
        <v>0</v>
      </c>
      <c r="M195" s="9"/>
      <c r="N195" s="9"/>
      <c r="O195" s="9"/>
      <c r="P195" s="9"/>
      <c r="Q195" s="65"/>
      <c r="R195" s="9">
        <v>180</v>
      </c>
      <c r="S195" s="39">
        <v>454361.64</v>
      </c>
      <c r="T195" s="9"/>
      <c r="U195" s="9"/>
      <c r="V195" s="9"/>
      <c r="W195" s="9"/>
      <c r="X195" s="9"/>
      <c r="Y195" s="9"/>
      <c r="Z195" s="9"/>
    </row>
    <row r="196" spans="1:26" hidden="1" x14ac:dyDescent="0.25">
      <c r="A196" s="1">
        <v>145</v>
      </c>
      <c r="B196" s="33" t="s">
        <v>50</v>
      </c>
      <c r="C196" s="34"/>
      <c r="D196" s="42"/>
      <c r="E196" s="43"/>
      <c r="F196" s="43"/>
      <c r="G196" s="42"/>
      <c r="H196" s="42"/>
      <c r="I196" s="42"/>
      <c r="J196" s="42"/>
      <c r="K196" s="51">
        <f>SUM(K197:K200)</f>
        <v>480556.79999999999</v>
      </c>
      <c r="L196" s="51">
        <f t="shared" ref="L196:Z196" si="42">SUM(L197:L200)</f>
        <v>480556.79999999999</v>
      </c>
      <c r="M196" s="51">
        <f t="shared" si="42"/>
        <v>480556.79999999999</v>
      </c>
      <c r="N196" s="51">
        <f t="shared" si="42"/>
        <v>0</v>
      </c>
      <c r="O196" s="51">
        <f t="shared" si="42"/>
        <v>0</v>
      </c>
      <c r="P196" s="51">
        <f t="shared" si="42"/>
        <v>0</v>
      </c>
      <c r="Q196" s="51">
        <f t="shared" si="42"/>
        <v>0</v>
      </c>
      <c r="R196" s="51">
        <f t="shared" si="42"/>
        <v>0</v>
      </c>
      <c r="S196" s="51">
        <f t="shared" si="42"/>
        <v>0</v>
      </c>
      <c r="T196" s="51">
        <f t="shared" si="42"/>
        <v>0</v>
      </c>
      <c r="U196" s="51">
        <f t="shared" si="42"/>
        <v>0</v>
      </c>
      <c r="V196" s="51">
        <f t="shared" si="42"/>
        <v>0</v>
      </c>
      <c r="W196" s="51">
        <f t="shared" si="42"/>
        <v>0</v>
      </c>
      <c r="X196" s="51">
        <f t="shared" si="42"/>
        <v>0</v>
      </c>
      <c r="Y196" s="51">
        <f t="shared" si="42"/>
        <v>0</v>
      </c>
      <c r="Z196" s="51">
        <f t="shared" si="42"/>
        <v>0</v>
      </c>
    </row>
    <row r="197" spans="1:26" s="17" customFormat="1" ht="12.75" hidden="1" x14ac:dyDescent="0.2">
      <c r="A197" s="1">
        <v>146</v>
      </c>
      <c r="B197" s="11" t="s">
        <v>51</v>
      </c>
      <c r="C197" s="18" t="s">
        <v>111</v>
      </c>
      <c r="D197" s="19">
        <v>1965</v>
      </c>
      <c r="E197" s="65">
        <v>550</v>
      </c>
      <c r="F197" s="11">
        <v>402.37</v>
      </c>
      <c r="G197" s="19">
        <v>2</v>
      </c>
      <c r="H197" s="19">
        <v>2</v>
      </c>
      <c r="I197" s="19">
        <v>24</v>
      </c>
      <c r="J197" s="19" t="s">
        <v>23</v>
      </c>
      <c r="K197" s="65">
        <f t="shared" ref="K197:K200" si="43">L197+S197+U197+V197+X197+Z197</f>
        <v>108768</v>
      </c>
      <c r="L197" s="9">
        <f t="shared" ref="L197:L200" si="44">M197+N197+O197+P197+Q197</f>
        <v>108768</v>
      </c>
      <c r="M197" s="39">
        <v>108768</v>
      </c>
      <c r="N197" s="9"/>
      <c r="O197" s="9"/>
      <c r="P197" s="9"/>
      <c r="Q197" s="65"/>
      <c r="R197" s="9"/>
      <c r="S197" s="65"/>
      <c r="T197" s="9"/>
      <c r="U197" s="9"/>
      <c r="V197" s="9"/>
      <c r="W197" s="9"/>
      <c r="X197" s="9"/>
      <c r="Y197" s="9"/>
      <c r="Z197" s="9"/>
    </row>
    <row r="198" spans="1:26" s="17" customFormat="1" ht="12.75" hidden="1" x14ac:dyDescent="0.2">
      <c r="A198" s="1">
        <v>147</v>
      </c>
      <c r="B198" s="11" t="s">
        <v>51</v>
      </c>
      <c r="C198" s="18" t="s">
        <v>112</v>
      </c>
      <c r="D198" s="19">
        <v>1964</v>
      </c>
      <c r="E198" s="65">
        <v>550</v>
      </c>
      <c r="F198" s="11">
        <v>369.81</v>
      </c>
      <c r="G198" s="19">
        <v>2</v>
      </c>
      <c r="H198" s="19">
        <v>2</v>
      </c>
      <c r="I198" s="19">
        <v>22</v>
      </c>
      <c r="J198" s="19" t="s">
        <v>27</v>
      </c>
      <c r="K198" s="65">
        <f t="shared" si="43"/>
        <v>108768</v>
      </c>
      <c r="L198" s="9">
        <f t="shared" si="44"/>
        <v>108768</v>
      </c>
      <c r="M198" s="39">
        <v>108768</v>
      </c>
      <c r="N198" s="9"/>
      <c r="O198" s="9"/>
      <c r="P198" s="9"/>
      <c r="Q198" s="65"/>
      <c r="R198" s="9"/>
      <c r="S198" s="65"/>
      <c r="T198" s="9"/>
      <c r="U198" s="9"/>
      <c r="V198" s="9"/>
      <c r="W198" s="9"/>
      <c r="X198" s="9"/>
      <c r="Y198" s="9"/>
      <c r="Z198" s="9"/>
    </row>
    <row r="199" spans="1:26" s="17" customFormat="1" ht="12.75" hidden="1" x14ac:dyDescent="0.2">
      <c r="A199" s="1">
        <v>148</v>
      </c>
      <c r="B199" s="11" t="s">
        <v>51</v>
      </c>
      <c r="C199" s="18" t="s">
        <v>113</v>
      </c>
      <c r="D199" s="19">
        <v>1964</v>
      </c>
      <c r="E199" s="65">
        <v>550</v>
      </c>
      <c r="F199" s="11">
        <v>344.65</v>
      </c>
      <c r="G199" s="19">
        <v>2</v>
      </c>
      <c r="H199" s="19">
        <v>2</v>
      </c>
      <c r="I199" s="19">
        <v>14</v>
      </c>
      <c r="J199" s="19" t="s">
        <v>27</v>
      </c>
      <c r="K199" s="65">
        <f t="shared" si="43"/>
        <v>108768</v>
      </c>
      <c r="L199" s="9">
        <f t="shared" si="44"/>
        <v>108768</v>
      </c>
      <c r="M199" s="39">
        <v>108768</v>
      </c>
      <c r="N199" s="9"/>
      <c r="O199" s="9"/>
      <c r="P199" s="9"/>
      <c r="Q199" s="65"/>
      <c r="R199" s="9"/>
      <c r="S199" s="65"/>
      <c r="T199" s="9"/>
      <c r="U199" s="9"/>
      <c r="V199" s="9"/>
      <c r="W199" s="9"/>
      <c r="X199" s="9"/>
      <c r="Y199" s="9"/>
      <c r="Z199" s="9"/>
    </row>
    <row r="200" spans="1:26" s="17" customFormat="1" ht="12.75" hidden="1" x14ac:dyDescent="0.2">
      <c r="A200" s="1">
        <v>149</v>
      </c>
      <c r="B200" s="11" t="s">
        <v>51</v>
      </c>
      <c r="C200" s="18" t="s">
        <v>114</v>
      </c>
      <c r="D200" s="19">
        <v>1965</v>
      </c>
      <c r="E200" s="65">
        <v>780</v>
      </c>
      <c r="F200" s="65">
        <v>740.31</v>
      </c>
      <c r="G200" s="19">
        <v>2</v>
      </c>
      <c r="H200" s="19">
        <v>2</v>
      </c>
      <c r="I200" s="19">
        <v>34</v>
      </c>
      <c r="J200" s="19" t="s">
        <v>23</v>
      </c>
      <c r="K200" s="65">
        <f t="shared" si="43"/>
        <v>154252.79999999999</v>
      </c>
      <c r="L200" s="9">
        <f t="shared" si="44"/>
        <v>154252.79999999999</v>
      </c>
      <c r="M200" s="39">
        <v>154252.79999999999</v>
      </c>
      <c r="N200" s="9"/>
      <c r="O200" s="9"/>
      <c r="P200" s="9"/>
      <c r="Q200" s="65"/>
      <c r="R200" s="9"/>
      <c r="S200" s="65"/>
      <c r="T200" s="9"/>
      <c r="U200" s="9"/>
      <c r="V200" s="9"/>
      <c r="W200" s="9"/>
      <c r="X200" s="9"/>
      <c r="Y200" s="9"/>
      <c r="Z200" s="9"/>
    </row>
    <row r="201" spans="1:26" hidden="1" x14ac:dyDescent="0.25">
      <c r="A201" s="1">
        <v>150</v>
      </c>
      <c r="B201" s="33" t="s">
        <v>52</v>
      </c>
      <c r="C201" s="34"/>
      <c r="D201" s="42"/>
      <c r="E201" s="43"/>
      <c r="F201" s="43"/>
      <c r="G201" s="42"/>
      <c r="H201" s="42"/>
      <c r="I201" s="42"/>
      <c r="J201" s="42"/>
      <c r="K201" s="51">
        <f>SUM(K202)</f>
        <v>827947.87</v>
      </c>
      <c r="L201" s="51">
        <f t="shared" ref="L201:Z201" si="45">SUM(L202)</f>
        <v>0</v>
      </c>
      <c r="M201" s="51">
        <f t="shared" si="45"/>
        <v>0</v>
      </c>
      <c r="N201" s="51">
        <f t="shared" si="45"/>
        <v>0</v>
      </c>
      <c r="O201" s="51">
        <f t="shared" si="45"/>
        <v>0</v>
      </c>
      <c r="P201" s="51">
        <f t="shared" si="45"/>
        <v>0</v>
      </c>
      <c r="Q201" s="51">
        <f t="shared" si="45"/>
        <v>0</v>
      </c>
      <c r="R201" s="51">
        <f t="shared" si="45"/>
        <v>328</v>
      </c>
      <c r="S201" s="51">
        <f t="shared" si="45"/>
        <v>827947.87</v>
      </c>
      <c r="T201" s="51">
        <f t="shared" si="45"/>
        <v>0</v>
      </c>
      <c r="U201" s="51">
        <f t="shared" si="45"/>
        <v>0</v>
      </c>
      <c r="V201" s="51">
        <f t="shared" si="45"/>
        <v>0</v>
      </c>
      <c r="W201" s="51">
        <f t="shared" si="45"/>
        <v>0</v>
      </c>
      <c r="X201" s="51">
        <f t="shared" si="45"/>
        <v>0</v>
      </c>
      <c r="Y201" s="51">
        <f t="shared" si="45"/>
        <v>0</v>
      </c>
      <c r="Z201" s="51">
        <f t="shared" si="45"/>
        <v>0</v>
      </c>
    </row>
    <row r="202" spans="1:26" s="15" customFormat="1" ht="12.75" hidden="1" x14ac:dyDescent="0.2">
      <c r="A202" s="1">
        <v>151</v>
      </c>
      <c r="B202" s="3" t="s">
        <v>53</v>
      </c>
      <c r="C202" s="15" t="s">
        <v>115</v>
      </c>
      <c r="D202" s="44">
        <v>1967</v>
      </c>
      <c r="E202" s="30">
        <v>364.46</v>
      </c>
      <c r="F202" s="30">
        <v>364.46</v>
      </c>
      <c r="G202" s="44">
        <v>2</v>
      </c>
      <c r="H202" s="44">
        <v>1</v>
      </c>
      <c r="I202" s="44">
        <v>17</v>
      </c>
      <c r="J202" s="44" t="s">
        <v>23</v>
      </c>
      <c r="K202" s="65">
        <f>L202+S202+U202+V202+X202+Z202</f>
        <v>827947.87</v>
      </c>
      <c r="L202" s="9">
        <f>M202+N202+O202+P202+Q202</f>
        <v>0</v>
      </c>
      <c r="M202" s="31"/>
      <c r="N202" s="31"/>
      <c r="O202" s="31"/>
      <c r="P202" s="31"/>
      <c r="Q202" s="30"/>
      <c r="R202" s="31">
        <v>328</v>
      </c>
      <c r="S202" s="32">
        <v>827947.87</v>
      </c>
      <c r="T202" s="31"/>
      <c r="U202" s="31"/>
      <c r="V202" s="31"/>
      <c r="W202" s="31"/>
      <c r="X202" s="31"/>
      <c r="Y202" s="31"/>
      <c r="Z202" s="31"/>
    </row>
    <row r="203" spans="1:26" hidden="1" x14ac:dyDescent="0.25">
      <c r="A203" s="1">
        <v>152</v>
      </c>
      <c r="B203" s="33" t="s">
        <v>54</v>
      </c>
      <c r="C203" s="34"/>
      <c r="D203" s="42"/>
      <c r="E203" s="43"/>
      <c r="F203" s="43"/>
      <c r="G203" s="42"/>
      <c r="H203" s="42"/>
      <c r="I203" s="42"/>
      <c r="J203" s="42"/>
      <c r="K203" s="51">
        <f>SUM(K204:K209)</f>
        <v>2651868.2599999998</v>
      </c>
      <c r="L203" s="51">
        <f t="shared" ref="L203:Z203" si="46">SUM(L204:L209)</f>
        <v>942963.65999999992</v>
      </c>
      <c r="M203" s="51">
        <f t="shared" si="46"/>
        <v>289265.52</v>
      </c>
      <c r="N203" s="51">
        <f t="shared" si="46"/>
        <v>470252.37</v>
      </c>
      <c r="O203" s="51">
        <f t="shared" si="46"/>
        <v>183445.77</v>
      </c>
      <c r="P203" s="51">
        <f t="shared" si="46"/>
        <v>0</v>
      </c>
      <c r="Q203" s="51">
        <f t="shared" si="46"/>
        <v>0</v>
      </c>
      <c r="R203" s="51">
        <f t="shared" si="46"/>
        <v>677</v>
      </c>
      <c r="S203" s="51">
        <f t="shared" si="46"/>
        <v>1708904.6</v>
      </c>
      <c r="T203" s="51">
        <f t="shared" si="46"/>
        <v>0</v>
      </c>
      <c r="U203" s="51">
        <f t="shared" si="46"/>
        <v>0</v>
      </c>
      <c r="V203" s="51">
        <f t="shared" si="46"/>
        <v>0</v>
      </c>
      <c r="W203" s="51">
        <f t="shared" si="46"/>
        <v>0</v>
      </c>
      <c r="X203" s="51">
        <f t="shared" si="46"/>
        <v>0</v>
      </c>
      <c r="Y203" s="51">
        <f t="shared" si="46"/>
        <v>0</v>
      </c>
      <c r="Z203" s="51">
        <f t="shared" si="46"/>
        <v>0</v>
      </c>
    </row>
    <row r="204" spans="1:26" s="17" customFormat="1" ht="12.75" hidden="1" x14ac:dyDescent="0.2">
      <c r="A204" s="1">
        <v>153</v>
      </c>
      <c r="B204" s="11" t="s">
        <v>55</v>
      </c>
      <c r="C204" s="18" t="s">
        <v>117</v>
      </c>
      <c r="D204" s="19">
        <v>1970</v>
      </c>
      <c r="E204" s="65">
        <v>124.5</v>
      </c>
      <c r="F204" s="65">
        <v>124.5</v>
      </c>
      <c r="G204" s="19">
        <v>1</v>
      </c>
      <c r="H204" s="19">
        <v>1</v>
      </c>
      <c r="I204" s="19">
        <v>11</v>
      </c>
      <c r="J204" s="19" t="s">
        <v>158</v>
      </c>
      <c r="K204" s="65">
        <f t="shared" ref="K204:K209" si="47">L204+S204+U204+V204+X204+Z204</f>
        <v>64647.11</v>
      </c>
      <c r="L204" s="9">
        <f t="shared" ref="L204:L209" si="48">M204+N204+O204+P204+Q204</f>
        <v>64647.11</v>
      </c>
      <c r="M204" s="39">
        <v>24621.119999999999</v>
      </c>
      <c r="N204" s="39">
        <v>40025.99</v>
      </c>
      <c r="O204" s="9"/>
      <c r="P204" s="9"/>
      <c r="Q204" s="65"/>
      <c r="R204" s="9"/>
      <c r="S204" s="65"/>
      <c r="T204" s="9"/>
      <c r="U204" s="9"/>
      <c r="V204" s="9"/>
      <c r="W204" s="9"/>
      <c r="X204" s="9"/>
      <c r="Y204" s="9"/>
      <c r="Z204" s="9"/>
    </row>
    <row r="205" spans="1:26" s="17" customFormat="1" ht="12.75" hidden="1" x14ac:dyDescent="0.2">
      <c r="A205" s="1">
        <v>154</v>
      </c>
      <c r="B205" s="11" t="s">
        <v>55</v>
      </c>
      <c r="C205" s="18" t="s">
        <v>118</v>
      </c>
      <c r="D205" s="19">
        <v>1961</v>
      </c>
      <c r="E205" s="65">
        <v>338</v>
      </c>
      <c r="F205" s="65">
        <v>244.4</v>
      </c>
      <c r="G205" s="19">
        <v>2</v>
      </c>
      <c r="H205" s="19">
        <v>3</v>
      </c>
      <c r="I205" s="19">
        <v>33</v>
      </c>
      <c r="J205" s="19" t="s">
        <v>23</v>
      </c>
      <c r="K205" s="65">
        <f t="shared" si="47"/>
        <v>175507.82</v>
      </c>
      <c r="L205" s="9">
        <f t="shared" si="48"/>
        <v>175507.82</v>
      </c>
      <c r="M205" s="39">
        <v>66842.880000000005</v>
      </c>
      <c r="N205" s="39">
        <v>108664.94</v>
      </c>
      <c r="O205" s="9"/>
      <c r="P205" s="9"/>
      <c r="Q205" s="65"/>
      <c r="R205" s="9"/>
      <c r="S205" s="65"/>
      <c r="T205" s="9"/>
      <c r="U205" s="9"/>
      <c r="V205" s="9"/>
      <c r="W205" s="9"/>
      <c r="X205" s="9"/>
      <c r="Y205" s="9"/>
      <c r="Z205" s="9"/>
    </row>
    <row r="206" spans="1:26" s="17" customFormat="1" ht="12.75" hidden="1" x14ac:dyDescent="0.2">
      <c r="A206" s="1">
        <v>155</v>
      </c>
      <c r="B206" s="11" t="s">
        <v>55</v>
      </c>
      <c r="C206" s="18" t="s">
        <v>120</v>
      </c>
      <c r="D206" s="19">
        <v>1966</v>
      </c>
      <c r="E206" s="65">
        <v>535.1</v>
      </c>
      <c r="F206" s="65">
        <v>468.93</v>
      </c>
      <c r="G206" s="19">
        <v>2</v>
      </c>
      <c r="H206" s="19">
        <v>2</v>
      </c>
      <c r="I206" s="19">
        <v>28</v>
      </c>
      <c r="J206" s="19" t="s">
        <v>23</v>
      </c>
      <c r="K206" s="65">
        <f t="shared" si="47"/>
        <v>461298.5</v>
      </c>
      <c r="L206" s="9">
        <f t="shared" si="48"/>
        <v>461298.5</v>
      </c>
      <c r="M206" s="39">
        <v>105821.37</v>
      </c>
      <c r="N206" s="39">
        <v>172031.35999999999</v>
      </c>
      <c r="O206" s="39">
        <v>183445.77</v>
      </c>
      <c r="P206" s="9"/>
      <c r="Q206" s="65"/>
      <c r="R206" s="9"/>
      <c r="S206" s="65"/>
      <c r="T206" s="9"/>
      <c r="U206" s="9"/>
      <c r="V206" s="9"/>
      <c r="W206" s="9"/>
      <c r="X206" s="9"/>
      <c r="Y206" s="9"/>
      <c r="Z206" s="9"/>
    </row>
    <row r="207" spans="1:26" s="17" customFormat="1" ht="12.75" hidden="1" x14ac:dyDescent="0.2">
      <c r="A207" s="1">
        <v>156</v>
      </c>
      <c r="B207" s="11" t="s">
        <v>55</v>
      </c>
      <c r="C207" s="18" t="s">
        <v>121</v>
      </c>
      <c r="D207" s="19">
        <v>1964</v>
      </c>
      <c r="E207" s="65">
        <v>465.11</v>
      </c>
      <c r="F207" s="65">
        <v>399.93</v>
      </c>
      <c r="G207" s="19">
        <v>2</v>
      </c>
      <c r="H207" s="19">
        <v>2</v>
      </c>
      <c r="I207" s="19">
        <v>32</v>
      </c>
      <c r="J207" s="19" t="s">
        <v>23</v>
      </c>
      <c r="K207" s="65">
        <f t="shared" si="47"/>
        <v>241510.22999999998</v>
      </c>
      <c r="L207" s="9">
        <f t="shared" si="48"/>
        <v>241510.22999999998</v>
      </c>
      <c r="M207" s="39">
        <v>91980.15</v>
      </c>
      <c r="N207" s="39">
        <v>149530.07999999999</v>
      </c>
      <c r="O207" s="9"/>
      <c r="P207" s="9"/>
      <c r="Q207" s="65"/>
      <c r="R207" s="9"/>
      <c r="S207" s="65"/>
      <c r="T207" s="9"/>
      <c r="U207" s="9"/>
      <c r="V207" s="9"/>
      <c r="W207" s="9"/>
      <c r="X207" s="9"/>
      <c r="Y207" s="9"/>
      <c r="Z207" s="9"/>
    </row>
    <row r="208" spans="1:26" s="17" customFormat="1" ht="12.75" hidden="1" x14ac:dyDescent="0.2">
      <c r="A208" s="1">
        <v>157</v>
      </c>
      <c r="B208" s="11" t="s">
        <v>55</v>
      </c>
      <c r="C208" s="18" t="s">
        <v>116</v>
      </c>
      <c r="D208" s="19">
        <v>1970</v>
      </c>
      <c r="E208" s="65">
        <v>292</v>
      </c>
      <c r="F208" s="65">
        <v>292</v>
      </c>
      <c r="G208" s="19">
        <v>2</v>
      </c>
      <c r="H208" s="19">
        <v>1</v>
      </c>
      <c r="I208" s="19">
        <v>10</v>
      </c>
      <c r="J208" s="19" t="s">
        <v>23</v>
      </c>
      <c r="K208" s="65">
        <f t="shared" si="47"/>
        <v>421546.64</v>
      </c>
      <c r="L208" s="9">
        <f t="shared" si="48"/>
        <v>0</v>
      </c>
      <c r="M208" s="9"/>
      <c r="N208" s="9"/>
      <c r="O208" s="9"/>
      <c r="P208" s="9"/>
      <c r="Q208" s="65"/>
      <c r="R208" s="9">
        <v>167</v>
      </c>
      <c r="S208" s="39">
        <v>421546.64</v>
      </c>
      <c r="T208" s="9"/>
      <c r="U208" s="9"/>
      <c r="V208" s="9"/>
      <c r="W208" s="9"/>
      <c r="X208" s="9"/>
      <c r="Y208" s="9"/>
      <c r="Z208" s="9"/>
    </row>
    <row r="209" spans="1:26" s="17" customFormat="1" ht="12.75" hidden="1" x14ac:dyDescent="0.2">
      <c r="A209" s="1">
        <v>158</v>
      </c>
      <c r="B209" s="11" t="s">
        <v>55</v>
      </c>
      <c r="C209" s="18" t="s">
        <v>119</v>
      </c>
      <c r="D209" s="19">
        <v>1970</v>
      </c>
      <c r="E209" s="65">
        <v>784.6</v>
      </c>
      <c r="F209" s="65">
        <v>775</v>
      </c>
      <c r="G209" s="19">
        <v>2</v>
      </c>
      <c r="H209" s="19">
        <v>2</v>
      </c>
      <c r="I209" s="19">
        <v>41</v>
      </c>
      <c r="J209" s="19" t="s">
        <v>23</v>
      </c>
      <c r="K209" s="65">
        <f t="shared" si="47"/>
        <v>1287357.96</v>
      </c>
      <c r="L209" s="9">
        <f t="shared" si="48"/>
        <v>0</v>
      </c>
      <c r="M209" s="9"/>
      <c r="N209" s="9"/>
      <c r="O209" s="9"/>
      <c r="P209" s="9"/>
      <c r="Q209" s="65"/>
      <c r="R209" s="9">
        <v>510</v>
      </c>
      <c r="S209" s="39">
        <v>1287357.96</v>
      </c>
      <c r="T209" s="9"/>
      <c r="U209" s="9"/>
      <c r="V209" s="9"/>
      <c r="W209" s="9"/>
      <c r="X209" s="9"/>
      <c r="Y209" s="9"/>
      <c r="Z209" s="9"/>
    </row>
    <row r="210" spans="1:26" hidden="1" x14ac:dyDescent="0.25">
      <c r="A210" s="1">
        <v>159</v>
      </c>
      <c r="B210" s="33" t="s">
        <v>56</v>
      </c>
      <c r="C210" s="34"/>
      <c r="D210" s="42"/>
      <c r="E210" s="43"/>
      <c r="F210" s="43"/>
      <c r="G210" s="42"/>
      <c r="H210" s="42"/>
      <c r="I210" s="42"/>
      <c r="J210" s="42"/>
      <c r="K210" s="51">
        <f>SUM(K211:K222)</f>
        <v>14396187.440000001</v>
      </c>
      <c r="L210" s="51">
        <f t="shared" ref="L210:Z210" si="49">SUM(L211:L222)</f>
        <v>4833894.4500000011</v>
      </c>
      <c r="M210" s="51">
        <f t="shared" si="49"/>
        <v>1305115.17</v>
      </c>
      <c r="N210" s="51">
        <f t="shared" si="49"/>
        <v>1731600.4300000002</v>
      </c>
      <c r="O210" s="51">
        <f t="shared" si="49"/>
        <v>1685866.85</v>
      </c>
      <c r="P210" s="51">
        <f t="shared" si="49"/>
        <v>0</v>
      </c>
      <c r="Q210" s="51">
        <f t="shared" si="49"/>
        <v>111312</v>
      </c>
      <c r="R210" s="51">
        <f t="shared" si="49"/>
        <v>3788.2</v>
      </c>
      <c r="S210" s="51">
        <f t="shared" si="49"/>
        <v>9562292.9900000002</v>
      </c>
      <c r="T210" s="51">
        <f t="shared" si="49"/>
        <v>0</v>
      </c>
      <c r="U210" s="51">
        <f t="shared" si="49"/>
        <v>0</v>
      </c>
      <c r="V210" s="51">
        <f t="shared" si="49"/>
        <v>0</v>
      </c>
      <c r="W210" s="51">
        <f t="shared" si="49"/>
        <v>0</v>
      </c>
      <c r="X210" s="51">
        <f t="shared" si="49"/>
        <v>0</v>
      </c>
      <c r="Y210" s="51">
        <f t="shared" si="49"/>
        <v>0</v>
      </c>
      <c r="Z210" s="51">
        <f t="shared" si="49"/>
        <v>0</v>
      </c>
    </row>
    <row r="211" spans="1:26" s="15" customFormat="1" ht="12.75" hidden="1" x14ac:dyDescent="0.2">
      <c r="A211" s="1">
        <v>160</v>
      </c>
      <c r="B211" s="1" t="s">
        <v>276</v>
      </c>
      <c r="C211" s="1" t="s">
        <v>277</v>
      </c>
      <c r="D211" s="44">
        <v>1956</v>
      </c>
      <c r="E211" s="30">
        <v>288.89999999999998</v>
      </c>
      <c r="F211" s="30">
        <v>235.9</v>
      </c>
      <c r="G211" s="44">
        <v>1</v>
      </c>
      <c r="H211" s="44">
        <v>3</v>
      </c>
      <c r="I211" s="44">
        <v>32</v>
      </c>
      <c r="J211" s="44" t="s">
        <v>158</v>
      </c>
      <c r="K211" s="65">
        <f t="shared" ref="K211:K222" si="50">L211+S211+U211+V211+X211+Z211</f>
        <v>1066825.3900000001</v>
      </c>
      <c r="L211" s="9">
        <f t="shared" ref="L211:L222" si="51">M211+N211+O211+P211+Q211</f>
        <v>57132.87</v>
      </c>
      <c r="M211" s="32">
        <v>57132.87</v>
      </c>
      <c r="N211" s="31"/>
      <c r="O211" s="31"/>
      <c r="P211" s="31"/>
      <c r="Q211" s="30"/>
      <c r="R211" s="31">
        <v>400</v>
      </c>
      <c r="S211" s="32">
        <v>1009692.52</v>
      </c>
      <c r="T211" s="31"/>
      <c r="U211" s="31"/>
      <c r="V211" s="31"/>
      <c r="W211" s="31"/>
      <c r="X211" s="31"/>
      <c r="Y211" s="31"/>
      <c r="Z211" s="31"/>
    </row>
    <row r="212" spans="1:26" s="15" customFormat="1" ht="12.75" hidden="1" x14ac:dyDescent="0.2">
      <c r="A212" s="1">
        <v>161</v>
      </c>
      <c r="B212" s="1" t="s">
        <v>276</v>
      </c>
      <c r="C212" s="1" t="s">
        <v>278</v>
      </c>
      <c r="D212" s="44">
        <v>1957</v>
      </c>
      <c r="E212" s="30">
        <v>297.22000000000003</v>
      </c>
      <c r="F212" s="30">
        <v>240</v>
      </c>
      <c r="G212" s="44">
        <v>1</v>
      </c>
      <c r="H212" s="44">
        <v>3</v>
      </c>
      <c r="I212" s="44">
        <v>30</v>
      </c>
      <c r="J212" s="44" t="s">
        <v>158</v>
      </c>
      <c r="K212" s="65">
        <f t="shared" si="50"/>
        <v>1093713.05</v>
      </c>
      <c r="L212" s="9">
        <f t="shared" si="51"/>
        <v>58778.22</v>
      </c>
      <c r="M212" s="32">
        <v>58778.22</v>
      </c>
      <c r="N212" s="31"/>
      <c r="O212" s="31"/>
      <c r="P212" s="31"/>
      <c r="Q212" s="30"/>
      <c r="R212" s="31">
        <v>410</v>
      </c>
      <c r="S212" s="32">
        <v>1034934.83</v>
      </c>
      <c r="T212" s="31"/>
      <c r="U212" s="31"/>
      <c r="V212" s="31"/>
      <c r="W212" s="31"/>
      <c r="X212" s="31"/>
      <c r="Y212" s="31"/>
      <c r="Z212" s="31"/>
    </row>
    <row r="213" spans="1:26" s="15" customFormat="1" ht="12.75" hidden="1" x14ac:dyDescent="0.2">
      <c r="A213" s="1">
        <v>162</v>
      </c>
      <c r="B213" s="1" t="s">
        <v>276</v>
      </c>
      <c r="C213" s="1" t="s">
        <v>279</v>
      </c>
      <c r="D213" s="44">
        <v>1961</v>
      </c>
      <c r="E213" s="30">
        <v>457.3</v>
      </c>
      <c r="F213" s="30">
        <v>409.9</v>
      </c>
      <c r="G213" s="44">
        <v>2</v>
      </c>
      <c r="H213" s="44">
        <v>3</v>
      </c>
      <c r="I213" s="44">
        <v>54</v>
      </c>
      <c r="J213" s="44" t="s">
        <v>158</v>
      </c>
      <c r="K213" s="65">
        <f t="shared" si="50"/>
        <v>394228.78</v>
      </c>
      <c r="L213" s="9">
        <f t="shared" si="51"/>
        <v>394228.78</v>
      </c>
      <c r="M213" s="32">
        <v>90435.66</v>
      </c>
      <c r="N213" s="32">
        <v>147019.15</v>
      </c>
      <c r="O213" s="32">
        <v>156773.97</v>
      </c>
      <c r="P213" s="31"/>
      <c r="Q213" s="30"/>
      <c r="R213" s="31"/>
      <c r="S213" s="30"/>
      <c r="T213" s="31"/>
      <c r="U213" s="31"/>
      <c r="V213" s="31"/>
      <c r="W213" s="31"/>
      <c r="X213" s="31"/>
      <c r="Y213" s="31"/>
      <c r="Z213" s="31"/>
    </row>
    <row r="214" spans="1:26" s="15" customFormat="1" ht="12.75" hidden="1" x14ac:dyDescent="0.2">
      <c r="A214" s="1">
        <v>163</v>
      </c>
      <c r="B214" s="1" t="s">
        <v>276</v>
      </c>
      <c r="C214" s="1" t="s">
        <v>280</v>
      </c>
      <c r="D214" s="44">
        <v>1939</v>
      </c>
      <c r="E214" s="30">
        <v>531.5</v>
      </c>
      <c r="F214" s="30">
        <v>482</v>
      </c>
      <c r="G214" s="44">
        <v>2</v>
      </c>
      <c r="H214" s="44">
        <v>2</v>
      </c>
      <c r="I214" s="44">
        <v>14</v>
      </c>
      <c r="J214" s="44" t="s">
        <v>158</v>
      </c>
      <c r="K214" s="65">
        <f t="shared" si="50"/>
        <v>1579199.54</v>
      </c>
      <c r="L214" s="9">
        <f t="shared" si="51"/>
        <v>569507.02</v>
      </c>
      <c r="M214" s="32">
        <v>105109.44</v>
      </c>
      <c r="N214" s="32">
        <v>170874</v>
      </c>
      <c r="O214" s="32">
        <v>182211.58</v>
      </c>
      <c r="P214" s="31"/>
      <c r="Q214" s="39">
        <v>111312</v>
      </c>
      <c r="R214" s="31">
        <v>400</v>
      </c>
      <c r="S214" s="32">
        <v>1009692.52</v>
      </c>
      <c r="T214" s="31"/>
      <c r="U214" s="31"/>
      <c r="V214" s="31"/>
      <c r="W214" s="31"/>
      <c r="X214" s="31"/>
      <c r="Y214" s="31"/>
      <c r="Z214" s="31"/>
    </row>
    <row r="215" spans="1:26" s="15" customFormat="1" ht="12.75" hidden="1" x14ac:dyDescent="0.2">
      <c r="A215" s="1">
        <v>164</v>
      </c>
      <c r="B215" s="1" t="s">
        <v>276</v>
      </c>
      <c r="C215" s="1" t="s">
        <v>281</v>
      </c>
      <c r="D215" s="44">
        <v>1916</v>
      </c>
      <c r="E215" s="30">
        <v>291.67</v>
      </c>
      <c r="F215" s="30">
        <v>232.6</v>
      </c>
      <c r="G215" s="44">
        <v>1</v>
      </c>
      <c r="H215" s="44">
        <v>3</v>
      </c>
      <c r="I215" s="44">
        <v>15</v>
      </c>
      <c r="J215" s="44" t="s">
        <v>158</v>
      </c>
      <c r="K215" s="65">
        <f t="shared" si="50"/>
        <v>952805.35</v>
      </c>
      <c r="L215" s="9">
        <f t="shared" si="51"/>
        <v>157672.47999999998</v>
      </c>
      <c r="M215" s="32">
        <v>57680.67</v>
      </c>
      <c r="N215" s="31"/>
      <c r="O215" s="32">
        <v>99991.81</v>
      </c>
      <c r="P215" s="31"/>
      <c r="Q215" s="30"/>
      <c r="R215" s="31">
        <v>315</v>
      </c>
      <c r="S215" s="32">
        <v>795132.87</v>
      </c>
      <c r="T215" s="31"/>
      <c r="U215" s="31"/>
      <c r="V215" s="31"/>
      <c r="W215" s="31"/>
      <c r="X215" s="31"/>
      <c r="Y215" s="31"/>
      <c r="Z215" s="31"/>
    </row>
    <row r="216" spans="1:26" s="15" customFormat="1" ht="12.75" hidden="1" x14ac:dyDescent="0.2">
      <c r="A216" s="1">
        <v>165</v>
      </c>
      <c r="B216" s="1" t="s">
        <v>276</v>
      </c>
      <c r="C216" s="1" t="s">
        <v>282</v>
      </c>
      <c r="D216" s="44">
        <v>1960</v>
      </c>
      <c r="E216" s="30">
        <v>663.7</v>
      </c>
      <c r="F216" s="30">
        <v>617</v>
      </c>
      <c r="G216" s="44">
        <v>2</v>
      </c>
      <c r="H216" s="44">
        <v>2</v>
      </c>
      <c r="I216" s="44">
        <v>21</v>
      </c>
      <c r="J216" s="44" t="s">
        <v>23</v>
      </c>
      <c r="K216" s="65">
        <f t="shared" si="50"/>
        <v>572161.87</v>
      </c>
      <c r="L216" s="9">
        <f t="shared" si="51"/>
        <v>572161.87</v>
      </c>
      <c r="M216" s="32">
        <v>131253.29999999999</v>
      </c>
      <c r="N216" s="32">
        <v>213375.48</v>
      </c>
      <c r="O216" s="32">
        <v>227533.09</v>
      </c>
      <c r="P216" s="31"/>
      <c r="Q216" s="30"/>
      <c r="R216" s="31"/>
      <c r="S216" s="30"/>
      <c r="T216" s="31"/>
      <c r="U216" s="31"/>
      <c r="V216" s="31"/>
      <c r="W216" s="31"/>
      <c r="X216" s="31"/>
      <c r="Y216" s="31"/>
      <c r="Z216" s="31"/>
    </row>
    <row r="217" spans="1:26" s="15" customFormat="1" ht="12.75" hidden="1" x14ac:dyDescent="0.2">
      <c r="A217" s="1">
        <v>166</v>
      </c>
      <c r="B217" s="1" t="s">
        <v>276</v>
      </c>
      <c r="C217" s="1" t="s">
        <v>283</v>
      </c>
      <c r="D217" s="44">
        <v>1961</v>
      </c>
      <c r="E217" s="30">
        <v>675.5</v>
      </c>
      <c r="F217" s="30">
        <v>625.70000000000005</v>
      </c>
      <c r="G217" s="44">
        <v>2</v>
      </c>
      <c r="H217" s="44">
        <v>2</v>
      </c>
      <c r="I217" s="44">
        <v>27</v>
      </c>
      <c r="J217" s="44" t="s">
        <v>23</v>
      </c>
      <c r="K217" s="65">
        <f t="shared" si="50"/>
        <v>582334.41</v>
      </c>
      <c r="L217" s="9">
        <f t="shared" si="51"/>
        <v>582334.41</v>
      </c>
      <c r="M217" s="32">
        <v>133586.88</v>
      </c>
      <c r="N217" s="32">
        <v>217169.12</v>
      </c>
      <c r="O217" s="32">
        <v>231578.41</v>
      </c>
      <c r="P217" s="31"/>
      <c r="Q217" s="30"/>
      <c r="R217" s="31"/>
      <c r="S217" s="30"/>
      <c r="T217" s="31"/>
      <c r="U217" s="31"/>
      <c r="V217" s="31"/>
      <c r="W217" s="31"/>
      <c r="X217" s="31"/>
      <c r="Y217" s="31"/>
      <c r="Z217" s="31"/>
    </row>
    <row r="218" spans="1:26" s="15" customFormat="1" ht="12.75" hidden="1" x14ac:dyDescent="0.2">
      <c r="A218" s="1">
        <v>167</v>
      </c>
      <c r="B218" s="1" t="s">
        <v>276</v>
      </c>
      <c r="C218" s="1" t="s">
        <v>284</v>
      </c>
      <c r="D218" s="44">
        <v>1960</v>
      </c>
      <c r="E218" s="30">
        <v>661.6</v>
      </c>
      <c r="F218" s="30">
        <v>615.79999999999995</v>
      </c>
      <c r="G218" s="44">
        <v>2</v>
      </c>
      <c r="H218" s="44">
        <v>2</v>
      </c>
      <c r="I218" s="44">
        <v>33</v>
      </c>
      <c r="J218" s="44" t="s">
        <v>23</v>
      </c>
      <c r="K218" s="65">
        <f t="shared" si="50"/>
        <v>2029357.25</v>
      </c>
      <c r="L218" s="9">
        <f t="shared" si="51"/>
        <v>570351.56999999995</v>
      </c>
      <c r="M218" s="32">
        <v>130838.01</v>
      </c>
      <c r="N218" s="32">
        <v>212700.41</v>
      </c>
      <c r="O218" s="32">
        <v>226813.15</v>
      </c>
      <c r="P218" s="31"/>
      <c r="Q218" s="30"/>
      <c r="R218" s="31">
        <v>578</v>
      </c>
      <c r="S218" s="32">
        <v>1459005.68</v>
      </c>
      <c r="T218" s="31"/>
      <c r="U218" s="31"/>
      <c r="V218" s="31"/>
      <c r="W218" s="31"/>
      <c r="X218" s="31"/>
      <c r="Y218" s="31"/>
      <c r="Z218" s="31"/>
    </row>
    <row r="219" spans="1:26" s="15" customFormat="1" ht="12.75" hidden="1" x14ac:dyDescent="0.2">
      <c r="A219" s="1">
        <v>168</v>
      </c>
      <c r="B219" s="1" t="s">
        <v>276</v>
      </c>
      <c r="C219" s="1" t="s">
        <v>285</v>
      </c>
      <c r="D219" s="44">
        <v>1959</v>
      </c>
      <c r="E219" s="30">
        <v>673.4</v>
      </c>
      <c r="F219" s="30">
        <v>625.79999999999995</v>
      </c>
      <c r="G219" s="44">
        <v>2</v>
      </c>
      <c r="H219" s="44">
        <v>2</v>
      </c>
      <c r="I219" s="44">
        <v>28</v>
      </c>
      <c r="J219" s="44" t="s">
        <v>23</v>
      </c>
      <c r="K219" s="65">
        <f t="shared" si="50"/>
        <v>2064772</v>
      </c>
      <c r="L219" s="9">
        <f t="shared" si="51"/>
        <v>580524.01</v>
      </c>
      <c r="M219" s="32">
        <v>133171.59</v>
      </c>
      <c r="N219" s="32">
        <v>216493.94</v>
      </c>
      <c r="O219" s="32">
        <v>230858.48</v>
      </c>
      <c r="P219" s="31"/>
      <c r="Q219" s="30"/>
      <c r="R219" s="31">
        <v>588</v>
      </c>
      <c r="S219" s="32">
        <v>1484247.99</v>
      </c>
      <c r="T219" s="31"/>
      <c r="U219" s="31"/>
      <c r="V219" s="31"/>
      <c r="W219" s="31"/>
      <c r="X219" s="31"/>
      <c r="Y219" s="31"/>
      <c r="Z219" s="31"/>
    </row>
    <row r="220" spans="1:26" s="15" customFormat="1" ht="12.75" hidden="1" x14ac:dyDescent="0.2">
      <c r="A220" s="1">
        <v>169</v>
      </c>
      <c r="B220" s="1" t="s">
        <v>276</v>
      </c>
      <c r="C220" s="1" t="s">
        <v>286</v>
      </c>
      <c r="D220" s="44">
        <v>1959</v>
      </c>
      <c r="E220" s="30">
        <v>671.3</v>
      </c>
      <c r="F220" s="30">
        <v>623.29999999999995</v>
      </c>
      <c r="G220" s="44">
        <v>2</v>
      </c>
      <c r="H220" s="44">
        <v>2</v>
      </c>
      <c r="I220" s="44">
        <v>22</v>
      </c>
      <c r="J220" s="44" t="s">
        <v>23</v>
      </c>
      <c r="K220" s="65">
        <f t="shared" si="50"/>
        <v>1840829.3599999999</v>
      </c>
      <c r="L220" s="9">
        <f t="shared" si="51"/>
        <v>578713.71</v>
      </c>
      <c r="M220" s="32">
        <v>132756.29999999999</v>
      </c>
      <c r="N220" s="32">
        <v>215818.87</v>
      </c>
      <c r="O220" s="32">
        <v>230138.54</v>
      </c>
      <c r="P220" s="31"/>
      <c r="Q220" s="30"/>
      <c r="R220" s="31">
        <v>500</v>
      </c>
      <c r="S220" s="32">
        <v>1262115.6499999999</v>
      </c>
      <c r="T220" s="31"/>
      <c r="U220" s="31"/>
      <c r="V220" s="31"/>
      <c r="W220" s="31"/>
      <c r="X220" s="31"/>
      <c r="Y220" s="31"/>
      <c r="Z220" s="31"/>
    </row>
    <row r="221" spans="1:26" s="15" customFormat="1" ht="12.75" hidden="1" x14ac:dyDescent="0.2">
      <c r="A221" s="1">
        <v>170</v>
      </c>
      <c r="B221" s="1" t="s">
        <v>276</v>
      </c>
      <c r="C221" s="1" t="s">
        <v>287</v>
      </c>
      <c r="D221" s="44">
        <v>1955</v>
      </c>
      <c r="E221" s="30">
        <v>291.60000000000002</v>
      </c>
      <c r="F221" s="30">
        <v>218</v>
      </c>
      <c r="G221" s="44">
        <v>2</v>
      </c>
      <c r="H221" s="44">
        <v>1</v>
      </c>
      <c r="I221" s="44">
        <v>17</v>
      </c>
      <c r="J221" s="44" t="s">
        <v>158</v>
      </c>
      <c r="K221" s="65">
        <f t="shared" si="50"/>
        <v>99967.82</v>
      </c>
      <c r="L221" s="9">
        <f t="shared" si="51"/>
        <v>99967.82</v>
      </c>
      <c r="M221" s="31"/>
      <c r="N221" s="32"/>
      <c r="O221" s="32">
        <v>99967.82</v>
      </c>
      <c r="P221" s="31"/>
      <c r="Q221" s="39"/>
      <c r="R221" s="31"/>
      <c r="S221" s="30"/>
      <c r="T221" s="31"/>
      <c r="U221" s="31"/>
      <c r="V221" s="31"/>
      <c r="W221" s="31"/>
      <c r="X221" s="31"/>
      <c r="Y221" s="31"/>
      <c r="Z221" s="31"/>
    </row>
    <row r="222" spans="1:26" s="15" customFormat="1" ht="12.75" hidden="1" x14ac:dyDescent="0.2">
      <c r="A222" s="1">
        <v>171</v>
      </c>
      <c r="B222" s="1" t="s">
        <v>276</v>
      </c>
      <c r="C222" s="1" t="s">
        <v>288</v>
      </c>
      <c r="D222" s="44">
        <v>1964</v>
      </c>
      <c r="E222" s="30">
        <v>1387.4</v>
      </c>
      <c r="F222" s="30">
        <v>1269.9000000000001</v>
      </c>
      <c r="G222" s="44">
        <v>4</v>
      </c>
      <c r="H222" s="44">
        <v>2</v>
      </c>
      <c r="I222" s="44">
        <v>57</v>
      </c>
      <c r="J222" s="44" t="s">
        <v>23</v>
      </c>
      <c r="K222" s="65">
        <f t="shared" si="50"/>
        <v>2119992.62</v>
      </c>
      <c r="L222" s="9">
        <f t="shared" si="51"/>
        <v>612521.68999999994</v>
      </c>
      <c r="M222" s="32">
        <v>274372.23</v>
      </c>
      <c r="N222" s="32">
        <v>338149.46</v>
      </c>
      <c r="O222" s="31"/>
      <c r="P222" s="31"/>
      <c r="Q222" s="30"/>
      <c r="R222" s="31">
        <v>597.20000000000005</v>
      </c>
      <c r="S222" s="32">
        <v>1507470.93</v>
      </c>
      <c r="T222" s="31"/>
      <c r="U222" s="31"/>
      <c r="V222" s="31"/>
      <c r="W222" s="31"/>
      <c r="X222" s="31"/>
      <c r="Y222" s="31"/>
      <c r="Z222" s="31"/>
    </row>
    <row r="223" spans="1:26" hidden="1" x14ac:dyDescent="0.25">
      <c r="A223" s="1">
        <v>172</v>
      </c>
      <c r="B223" s="33" t="s">
        <v>57</v>
      </c>
      <c r="C223" s="34"/>
      <c r="D223" s="42"/>
      <c r="E223" s="43"/>
      <c r="F223" s="43"/>
      <c r="G223" s="42"/>
      <c r="H223" s="42"/>
      <c r="I223" s="42"/>
      <c r="J223" s="42"/>
      <c r="K223" s="51">
        <f>SUM(K224:K230)</f>
        <v>2517588.4700000002</v>
      </c>
      <c r="L223" s="51">
        <f t="shared" ref="L223:Z223" si="52">SUM(L224:L230)</f>
        <v>1003049.69</v>
      </c>
      <c r="M223" s="51">
        <f t="shared" si="52"/>
        <v>355928.46</v>
      </c>
      <c r="N223" s="51">
        <f t="shared" si="52"/>
        <v>578624.77</v>
      </c>
      <c r="O223" s="51">
        <f t="shared" si="52"/>
        <v>68496.460000000006</v>
      </c>
      <c r="P223" s="51">
        <f t="shared" si="52"/>
        <v>0</v>
      </c>
      <c r="Q223" s="51">
        <f t="shared" si="52"/>
        <v>0</v>
      </c>
      <c r="R223" s="51">
        <f t="shared" si="52"/>
        <v>600</v>
      </c>
      <c r="S223" s="51">
        <f t="shared" si="52"/>
        <v>1514538.78</v>
      </c>
      <c r="T223" s="51">
        <f t="shared" si="52"/>
        <v>0</v>
      </c>
      <c r="U223" s="51">
        <f t="shared" si="52"/>
        <v>0</v>
      </c>
      <c r="V223" s="51">
        <f t="shared" si="52"/>
        <v>0</v>
      </c>
      <c r="W223" s="51">
        <f t="shared" si="52"/>
        <v>0</v>
      </c>
      <c r="X223" s="51">
        <f t="shared" si="52"/>
        <v>0</v>
      </c>
      <c r="Y223" s="51">
        <f t="shared" si="52"/>
        <v>0</v>
      </c>
      <c r="Z223" s="51">
        <f t="shared" si="52"/>
        <v>0</v>
      </c>
    </row>
    <row r="224" spans="1:26" s="15" customFormat="1" ht="12.75" hidden="1" x14ac:dyDescent="0.2">
      <c r="A224" s="1">
        <v>173</v>
      </c>
      <c r="B224" s="1" t="s">
        <v>58</v>
      </c>
      <c r="C224" s="1" t="s">
        <v>289</v>
      </c>
      <c r="D224" s="44">
        <v>1962</v>
      </c>
      <c r="E224" s="30">
        <v>375.5</v>
      </c>
      <c r="F224" s="30">
        <v>375.7</v>
      </c>
      <c r="G224" s="44">
        <v>2</v>
      </c>
      <c r="H224" s="44">
        <v>1</v>
      </c>
      <c r="I224" s="44">
        <v>18</v>
      </c>
      <c r="J224" s="44" t="s">
        <v>23</v>
      </c>
      <c r="K224" s="65">
        <f t="shared" ref="K224:K230" si="53">L224+S224+U224+V224+X224+Z224</f>
        <v>757269.39</v>
      </c>
      <c r="L224" s="9">
        <f t="shared" ref="L224:L230" si="54">M224+N224+O224+P224+Q224</f>
        <v>0</v>
      </c>
      <c r="M224" s="31"/>
      <c r="N224" s="31"/>
      <c r="O224" s="31"/>
      <c r="P224" s="31"/>
      <c r="Q224" s="30"/>
      <c r="R224" s="31">
        <v>300</v>
      </c>
      <c r="S224" s="32">
        <v>757269.39</v>
      </c>
      <c r="T224" s="31"/>
      <c r="U224" s="31"/>
      <c r="V224" s="31"/>
      <c r="W224" s="31"/>
      <c r="X224" s="31"/>
      <c r="Y224" s="31"/>
      <c r="Z224" s="31"/>
    </row>
    <row r="225" spans="1:26" s="15" customFormat="1" ht="12.75" hidden="1" x14ac:dyDescent="0.2">
      <c r="A225" s="1">
        <v>174</v>
      </c>
      <c r="B225" s="1" t="s">
        <v>58</v>
      </c>
      <c r="C225" s="1" t="s">
        <v>290</v>
      </c>
      <c r="D225" s="44">
        <v>1962</v>
      </c>
      <c r="E225" s="30">
        <v>450</v>
      </c>
      <c r="F225" s="30">
        <v>368.3</v>
      </c>
      <c r="G225" s="44">
        <v>2</v>
      </c>
      <c r="H225" s="44">
        <v>1</v>
      </c>
      <c r="I225" s="44">
        <v>18</v>
      </c>
      <c r="J225" s="44" t="s">
        <v>23</v>
      </c>
      <c r="K225" s="65">
        <f t="shared" si="53"/>
        <v>757269.39</v>
      </c>
      <c r="L225" s="9">
        <f t="shared" si="54"/>
        <v>0</v>
      </c>
      <c r="M225" s="31"/>
      <c r="N225" s="31"/>
      <c r="O225" s="31"/>
      <c r="P225" s="31"/>
      <c r="Q225" s="30"/>
      <c r="R225" s="31">
        <v>300</v>
      </c>
      <c r="S225" s="32">
        <v>757269.39</v>
      </c>
      <c r="T225" s="31"/>
      <c r="U225" s="31"/>
      <c r="V225" s="31"/>
      <c r="W225" s="31"/>
      <c r="X225" s="31"/>
      <c r="Y225" s="31"/>
      <c r="Z225" s="31"/>
    </row>
    <row r="226" spans="1:26" s="15" customFormat="1" ht="12.75" hidden="1" x14ac:dyDescent="0.2">
      <c r="A226" s="1">
        <v>175</v>
      </c>
      <c r="B226" s="1" t="s">
        <v>58</v>
      </c>
      <c r="C226" s="1" t="s">
        <v>124</v>
      </c>
      <c r="D226" s="44">
        <v>1972</v>
      </c>
      <c r="E226" s="30">
        <v>460</v>
      </c>
      <c r="F226" s="30">
        <v>451.1</v>
      </c>
      <c r="G226" s="44">
        <v>2</v>
      </c>
      <c r="H226" s="44">
        <v>2</v>
      </c>
      <c r="I226" s="44">
        <v>23</v>
      </c>
      <c r="J226" s="44" t="s">
        <v>23</v>
      </c>
      <c r="K226" s="65">
        <f t="shared" si="53"/>
        <v>238856.80000000002</v>
      </c>
      <c r="L226" s="9">
        <f t="shared" si="54"/>
        <v>238856.80000000002</v>
      </c>
      <c r="M226" s="32">
        <v>90969.600000000006</v>
      </c>
      <c r="N226" s="32">
        <v>147887.20000000001</v>
      </c>
      <c r="O226" s="31"/>
      <c r="P226" s="31"/>
      <c r="Q226" s="30"/>
      <c r="R226" s="31"/>
      <c r="S226" s="30"/>
      <c r="T226" s="31"/>
      <c r="U226" s="31"/>
      <c r="V226" s="31"/>
      <c r="W226" s="31"/>
      <c r="X226" s="31"/>
      <c r="Y226" s="31"/>
      <c r="Z226" s="31"/>
    </row>
    <row r="227" spans="1:26" s="15" customFormat="1" ht="12.75" hidden="1" x14ac:dyDescent="0.2">
      <c r="A227" s="1">
        <v>176</v>
      </c>
      <c r="B227" s="1" t="s">
        <v>58</v>
      </c>
      <c r="C227" s="1" t="s">
        <v>125</v>
      </c>
      <c r="D227" s="44">
        <v>1964</v>
      </c>
      <c r="E227" s="30">
        <v>410</v>
      </c>
      <c r="F227" s="30">
        <v>374.3</v>
      </c>
      <c r="G227" s="44">
        <v>2</v>
      </c>
      <c r="H227" s="44">
        <v>2</v>
      </c>
      <c r="I227" s="44">
        <v>28</v>
      </c>
      <c r="J227" s="44" t="s">
        <v>23</v>
      </c>
      <c r="K227" s="65">
        <f t="shared" si="53"/>
        <v>212894.1</v>
      </c>
      <c r="L227" s="9">
        <f t="shared" si="54"/>
        <v>212894.1</v>
      </c>
      <c r="M227" s="32">
        <v>81081.600000000006</v>
      </c>
      <c r="N227" s="32">
        <v>131812.5</v>
      </c>
      <c r="O227" s="31"/>
      <c r="P227" s="31"/>
      <c r="Q227" s="30"/>
      <c r="R227" s="31"/>
      <c r="S227" s="30"/>
      <c r="T227" s="31"/>
      <c r="U227" s="31"/>
      <c r="V227" s="31"/>
      <c r="W227" s="31"/>
      <c r="X227" s="31"/>
      <c r="Y227" s="31"/>
      <c r="Z227" s="31"/>
    </row>
    <row r="228" spans="1:26" s="15" customFormat="1" ht="12.75" hidden="1" x14ac:dyDescent="0.2">
      <c r="A228" s="1">
        <v>177</v>
      </c>
      <c r="B228" s="1" t="s">
        <v>58</v>
      </c>
      <c r="C228" s="1" t="s">
        <v>291</v>
      </c>
      <c r="D228" s="44">
        <v>1973</v>
      </c>
      <c r="E228" s="30">
        <v>330</v>
      </c>
      <c r="F228" s="30">
        <v>328.1</v>
      </c>
      <c r="G228" s="44">
        <v>2</v>
      </c>
      <c r="H228" s="44">
        <v>1</v>
      </c>
      <c r="I228" s="44">
        <v>18</v>
      </c>
      <c r="J228" s="44" t="s">
        <v>23</v>
      </c>
      <c r="K228" s="65">
        <f t="shared" si="53"/>
        <v>171353.8</v>
      </c>
      <c r="L228" s="9">
        <f t="shared" si="54"/>
        <v>171353.8</v>
      </c>
      <c r="M228" s="32">
        <v>65260.800000000003</v>
      </c>
      <c r="N228" s="32">
        <v>106093</v>
      </c>
      <c r="O228" s="31"/>
      <c r="P228" s="31"/>
      <c r="Q228" s="30"/>
      <c r="R228" s="31"/>
      <c r="S228" s="30"/>
      <c r="T228" s="31"/>
      <c r="U228" s="31"/>
      <c r="V228" s="31"/>
      <c r="W228" s="31"/>
      <c r="X228" s="31"/>
      <c r="Y228" s="31"/>
      <c r="Z228" s="31"/>
    </row>
    <row r="229" spans="1:26" s="15" customFormat="1" ht="12.75" hidden="1" x14ac:dyDescent="0.2">
      <c r="A229" s="1">
        <v>178</v>
      </c>
      <c r="B229" s="1" t="s">
        <v>58</v>
      </c>
      <c r="C229" s="1" t="s">
        <v>122</v>
      </c>
      <c r="D229" s="44">
        <v>1965</v>
      </c>
      <c r="E229" s="30">
        <v>400</v>
      </c>
      <c r="F229" s="30">
        <v>320</v>
      </c>
      <c r="G229" s="44">
        <v>2</v>
      </c>
      <c r="H229" s="44">
        <v>1</v>
      </c>
      <c r="I229" s="44">
        <v>18</v>
      </c>
      <c r="J229" s="44" t="s">
        <v>23</v>
      </c>
      <c r="K229" s="65">
        <f t="shared" si="53"/>
        <v>207701.6</v>
      </c>
      <c r="L229" s="9">
        <f t="shared" si="54"/>
        <v>207701.6</v>
      </c>
      <c r="M229" s="32">
        <v>79104</v>
      </c>
      <c r="N229" s="32">
        <v>128597.6</v>
      </c>
      <c r="O229" s="31"/>
      <c r="P229" s="31"/>
      <c r="Q229" s="30"/>
      <c r="R229" s="31"/>
      <c r="S229" s="30"/>
      <c r="T229" s="31"/>
      <c r="U229" s="31"/>
      <c r="V229" s="31"/>
      <c r="W229" s="31"/>
      <c r="X229" s="31"/>
      <c r="Y229" s="31"/>
      <c r="Z229" s="31"/>
    </row>
    <row r="230" spans="1:26" s="15" customFormat="1" ht="12.75" hidden="1" x14ac:dyDescent="0.2">
      <c r="A230" s="1">
        <v>179</v>
      </c>
      <c r="B230" s="1" t="s">
        <v>58</v>
      </c>
      <c r="C230" s="1" t="s">
        <v>123</v>
      </c>
      <c r="D230" s="44">
        <v>1968</v>
      </c>
      <c r="E230" s="30">
        <v>199.8</v>
      </c>
      <c r="F230" s="30">
        <v>57</v>
      </c>
      <c r="G230" s="44">
        <v>2</v>
      </c>
      <c r="H230" s="44">
        <v>1</v>
      </c>
      <c r="I230" s="44">
        <v>9</v>
      </c>
      <c r="J230" s="44" t="s">
        <v>23</v>
      </c>
      <c r="K230" s="65">
        <f t="shared" si="53"/>
        <v>172243.39</v>
      </c>
      <c r="L230" s="9">
        <f t="shared" si="54"/>
        <v>172243.39</v>
      </c>
      <c r="M230" s="32">
        <v>39512.46</v>
      </c>
      <c r="N230" s="32">
        <v>64234.47</v>
      </c>
      <c r="O230" s="32">
        <v>68496.460000000006</v>
      </c>
      <c r="P230" s="31"/>
      <c r="Q230" s="30"/>
      <c r="R230" s="31"/>
      <c r="S230" s="30"/>
      <c r="T230" s="31"/>
      <c r="U230" s="31"/>
      <c r="V230" s="31"/>
      <c r="W230" s="31"/>
      <c r="X230" s="31"/>
      <c r="Y230" s="31"/>
      <c r="Z230" s="31"/>
    </row>
    <row r="231" spans="1:26" hidden="1" x14ac:dyDescent="0.25">
      <c r="A231" s="1">
        <v>180</v>
      </c>
      <c r="B231" s="33" t="s">
        <v>59</v>
      </c>
      <c r="C231" s="34"/>
      <c r="D231" s="42"/>
      <c r="E231" s="43"/>
      <c r="F231" s="43"/>
      <c r="G231" s="42"/>
      <c r="H231" s="42"/>
      <c r="I231" s="42"/>
      <c r="J231" s="42"/>
      <c r="K231" s="51">
        <f>SUM(K232:K243)</f>
        <v>16879522.749999996</v>
      </c>
      <c r="L231" s="51">
        <f t="shared" ref="L231:Z231" si="55">SUM(L232:L243)</f>
        <v>5075426.9800000004</v>
      </c>
      <c r="M231" s="51">
        <f t="shared" si="55"/>
        <v>1217667.6599999999</v>
      </c>
      <c r="N231" s="51">
        <f t="shared" si="55"/>
        <v>1322400.93</v>
      </c>
      <c r="O231" s="51">
        <f t="shared" si="55"/>
        <v>1785536.5</v>
      </c>
      <c r="P231" s="51">
        <f t="shared" si="55"/>
        <v>0</v>
      </c>
      <c r="Q231" s="51">
        <f t="shared" si="55"/>
        <v>749821.8899999999</v>
      </c>
      <c r="R231" s="51">
        <f t="shared" si="55"/>
        <v>4591.2000000000007</v>
      </c>
      <c r="S231" s="51">
        <f t="shared" si="55"/>
        <v>11589250.73</v>
      </c>
      <c r="T231" s="51">
        <f t="shared" si="55"/>
        <v>0</v>
      </c>
      <c r="U231" s="51">
        <f t="shared" si="55"/>
        <v>0</v>
      </c>
      <c r="V231" s="51">
        <f t="shared" si="55"/>
        <v>0</v>
      </c>
      <c r="W231" s="51">
        <f t="shared" si="55"/>
        <v>70</v>
      </c>
      <c r="X231" s="51">
        <f t="shared" si="55"/>
        <v>85218.61</v>
      </c>
      <c r="Y231" s="51">
        <f t="shared" si="55"/>
        <v>70</v>
      </c>
      <c r="Z231" s="51">
        <f t="shared" si="55"/>
        <v>129626.43</v>
      </c>
    </row>
    <row r="232" spans="1:26" s="15" customFormat="1" ht="12.75" hidden="1" x14ac:dyDescent="0.2">
      <c r="A232" s="1">
        <v>181</v>
      </c>
      <c r="B232" s="1" t="s">
        <v>292</v>
      </c>
      <c r="C232" s="1" t="s">
        <v>293</v>
      </c>
      <c r="D232" s="44">
        <v>1967</v>
      </c>
      <c r="E232" s="30">
        <v>226</v>
      </c>
      <c r="F232" s="30">
        <v>170.7</v>
      </c>
      <c r="G232" s="44">
        <v>2</v>
      </c>
      <c r="H232" s="44">
        <v>2</v>
      </c>
      <c r="I232" s="44">
        <v>7</v>
      </c>
      <c r="J232" s="44" t="s">
        <v>23</v>
      </c>
      <c r="K232" s="65">
        <f t="shared" ref="K232:K242" si="56">L232+S232+U232+V232+X232+Z232</f>
        <v>122172.26000000001</v>
      </c>
      <c r="L232" s="9">
        <f t="shared" ref="L232:L242" si="57">M232+N232+O232+P232+Q232</f>
        <v>122172.26000000001</v>
      </c>
      <c r="M232" s="32">
        <v>44693.760000000002</v>
      </c>
      <c r="N232" s="31"/>
      <c r="O232" s="32">
        <v>77478.5</v>
      </c>
      <c r="P232" s="31"/>
      <c r="Q232" s="30"/>
      <c r="R232" s="31"/>
      <c r="S232" s="30"/>
      <c r="T232" s="31"/>
      <c r="U232" s="31"/>
      <c r="V232" s="31"/>
      <c r="W232" s="31"/>
      <c r="X232" s="31"/>
      <c r="Y232" s="31"/>
      <c r="Z232" s="31"/>
    </row>
    <row r="233" spans="1:26" s="15" customFormat="1" ht="12.75" hidden="1" x14ac:dyDescent="0.2">
      <c r="A233" s="1">
        <v>182</v>
      </c>
      <c r="B233" s="1" t="s">
        <v>292</v>
      </c>
      <c r="C233" s="1" t="s">
        <v>294</v>
      </c>
      <c r="D233" s="44">
        <v>1958</v>
      </c>
      <c r="E233" s="30">
        <v>1632</v>
      </c>
      <c r="F233" s="30">
        <v>1154.0999999999999</v>
      </c>
      <c r="G233" s="44">
        <v>3</v>
      </c>
      <c r="H233" s="44">
        <v>2</v>
      </c>
      <c r="I233" s="44">
        <v>56</v>
      </c>
      <c r="J233" s="44" t="s">
        <v>23</v>
      </c>
      <c r="K233" s="65">
        <f t="shared" si="56"/>
        <v>1748702.7200000002</v>
      </c>
      <c r="L233" s="9">
        <f t="shared" si="57"/>
        <v>1748702.7200000002</v>
      </c>
      <c r="M233" s="32">
        <v>322744.32000000001</v>
      </c>
      <c r="N233" s="32">
        <v>524678.06000000006</v>
      </c>
      <c r="O233" s="32">
        <v>559490.73</v>
      </c>
      <c r="P233" s="31"/>
      <c r="Q233" s="39">
        <v>341789.61</v>
      </c>
      <c r="R233" s="31"/>
      <c r="S233" s="32"/>
      <c r="T233" s="31"/>
      <c r="U233" s="31"/>
      <c r="V233" s="31"/>
      <c r="W233" s="31"/>
      <c r="X233" s="31"/>
      <c r="Y233" s="31"/>
      <c r="Z233" s="31"/>
    </row>
    <row r="234" spans="1:26" s="15" customFormat="1" ht="12.75" hidden="1" x14ac:dyDescent="0.2">
      <c r="A234" s="1">
        <v>183</v>
      </c>
      <c r="B234" s="1" t="s">
        <v>292</v>
      </c>
      <c r="C234" s="1" t="s">
        <v>295</v>
      </c>
      <c r="D234" s="44">
        <v>1962</v>
      </c>
      <c r="E234" s="30">
        <v>1294</v>
      </c>
      <c r="F234" s="30">
        <v>941.7</v>
      </c>
      <c r="G234" s="44">
        <v>3</v>
      </c>
      <c r="H234" s="44">
        <v>1</v>
      </c>
      <c r="I234" s="44">
        <v>49</v>
      </c>
      <c r="J234" s="44" t="s">
        <v>23</v>
      </c>
      <c r="K234" s="65">
        <f t="shared" si="56"/>
        <v>2460945.64</v>
      </c>
      <c r="L234" s="9">
        <f t="shared" si="57"/>
        <v>1115530.3700000001</v>
      </c>
      <c r="M234" s="32">
        <v>255901.44</v>
      </c>
      <c r="N234" s="32">
        <v>416013.12</v>
      </c>
      <c r="O234" s="32">
        <v>443615.81</v>
      </c>
      <c r="P234" s="31"/>
      <c r="Q234" s="30"/>
      <c r="R234" s="31">
        <v>533</v>
      </c>
      <c r="S234" s="32">
        <v>1345415.27</v>
      </c>
      <c r="T234" s="31"/>
      <c r="U234" s="31"/>
      <c r="V234" s="31"/>
      <c r="W234" s="31"/>
      <c r="X234" s="31"/>
      <c r="Y234" s="31"/>
      <c r="Z234" s="31"/>
    </row>
    <row r="235" spans="1:26" s="15" customFormat="1" ht="12.75" hidden="1" x14ac:dyDescent="0.2">
      <c r="A235" s="1">
        <v>184</v>
      </c>
      <c r="B235" s="1" t="s">
        <v>292</v>
      </c>
      <c r="C235" s="1" t="s">
        <v>296</v>
      </c>
      <c r="D235" s="44">
        <v>1956</v>
      </c>
      <c r="E235" s="30">
        <v>685.3</v>
      </c>
      <c r="F235" s="30">
        <v>685.3</v>
      </c>
      <c r="G235" s="44">
        <v>2</v>
      </c>
      <c r="H235" s="44">
        <v>2</v>
      </c>
      <c r="I235" s="44">
        <v>24</v>
      </c>
      <c r="J235" s="44" t="s">
        <v>27</v>
      </c>
      <c r="K235" s="65">
        <f t="shared" si="56"/>
        <v>2203407.75</v>
      </c>
      <c r="L235" s="9">
        <f t="shared" si="57"/>
        <v>734305.1399999999</v>
      </c>
      <c r="M235" s="32">
        <v>135524.94</v>
      </c>
      <c r="N235" s="32">
        <v>220319.79</v>
      </c>
      <c r="O235" s="32">
        <v>234938.1</v>
      </c>
      <c r="P235" s="31"/>
      <c r="Q235" s="39">
        <v>143522.31</v>
      </c>
      <c r="R235" s="31">
        <v>582</v>
      </c>
      <c r="S235" s="32">
        <v>1469102.61</v>
      </c>
      <c r="T235" s="31"/>
      <c r="U235" s="31"/>
      <c r="V235" s="31"/>
      <c r="W235" s="31"/>
      <c r="X235" s="31"/>
      <c r="Y235" s="31"/>
      <c r="Z235" s="31"/>
    </row>
    <row r="236" spans="1:26" s="15" customFormat="1" ht="12.75" hidden="1" x14ac:dyDescent="0.2">
      <c r="A236" s="1">
        <v>185</v>
      </c>
      <c r="B236" s="1" t="s">
        <v>292</v>
      </c>
      <c r="C236" s="1" t="s">
        <v>297</v>
      </c>
      <c r="D236" s="44">
        <v>1960</v>
      </c>
      <c r="E236" s="30">
        <v>761</v>
      </c>
      <c r="F236" s="30">
        <v>569.70000000000005</v>
      </c>
      <c r="G236" s="44">
        <v>2</v>
      </c>
      <c r="H236" s="44">
        <v>2</v>
      </c>
      <c r="I236" s="44">
        <v>28</v>
      </c>
      <c r="J236" s="44" t="s">
        <v>23</v>
      </c>
      <c r="K236" s="65">
        <f t="shared" si="56"/>
        <v>1381608.95</v>
      </c>
      <c r="L236" s="9">
        <f t="shared" si="57"/>
        <v>159376.15</v>
      </c>
      <c r="M236" s="31"/>
      <c r="N236" s="31"/>
      <c r="O236" s="32"/>
      <c r="P236" s="31"/>
      <c r="Q236" s="39">
        <v>159376.15</v>
      </c>
      <c r="R236" s="31">
        <v>484.2</v>
      </c>
      <c r="S236" s="32">
        <v>1222232.8</v>
      </c>
      <c r="T236" s="31"/>
      <c r="U236" s="31"/>
      <c r="V236" s="31"/>
      <c r="W236" s="31"/>
      <c r="X236" s="31"/>
      <c r="Y236" s="31"/>
      <c r="Z236" s="31"/>
    </row>
    <row r="237" spans="1:26" s="15" customFormat="1" ht="12.75" hidden="1" x14ac:dyDescent="0.2">
      <c r="A237" s="1">
        <v>186</v>
      </c>
      <c r="B237" s="1" t="s">
        <v>292</v>
      </c>
      <c r="C237" s="1" t="s">
        <v>298</v>
      </c>
      <c r="D237" s="44">
        <v>1981</v>
      </c>
      <c r="E237" s="30">
        <v>764.2</v>
      </c>
      <c r="F237" s="30">
        <v>376.2</v>
      </c>
      <c r="G237" s="44">
        <v>2</v>
      </c>
      <c r="H237" s="44">
        <v>2</v>
      </c>
      <c r="I237" s="44">
        <v>15</v>
      </c>
      <c r="J237" s="44" t="s">
        <v>23</v>
      </c>
      <c r="K237" s="65">
        <f t="shared" si="56"/>
        <v>1639740.65</v>
      </c>
      <c r="L237" s="9">
        <f t="shared" si="57"/>
        <v>0</v>
      </c>
      <c r="M237" s="31"/>
      <c r="N237" s="31"/>
      <c r="O237" s="31"/>
      <c r="P237" s="31"/>
      <c r="Q237" s="30"/>
      <c r="R237" s="31">
        <v>649.6</v>
      </c>
      <c r="S237" s="32">
        <v>1639740.65</v>
      </c>
      <c r="T237" s="31"/>
      <c r="U237" s="31"/>
      <c r="V237" s="31"/>
      <c r="W237" s="31"/>
      <c r="X237" s="31"/>
      <c r="Y237" s="31"/>
      <c r="Z237" s="31"/>
    </row>
    <row r="238" spans="1:26" s="15" customFormat="1" ht="12.75" hidden="1" x14ac:dyDescent="0.2">
      <c r="A238" s="1">
        <v>187</v>
      </c>
      <c r="B238" s="1" t="s">
        <v>292</v>
      </c>
      <c r="C238" s="1" t="s">
        <v>299</v>
      </c>
      <c r="D238" s="44">
        <v>1956</v>
      </c>
      <c r="E238" s="30">
        <v>502</v>
      </c>
      <c r="F238" s="30">
        <v>347.7</v>
      </c>
      <c r="G238" s="44">
        <v>2</v>
      </c>
      <c r="H238" s="44">
        <v>1</v>
      </c>
      <c r="I238" s="44">
        <v>35</v>
      </c>
      <c r="J238" s="44" t="s">
        <v>158</v>
      </c>
      <c r="K238" s="65">
        <f t="shared" si="56"/>
        <v>1517837.1</v>
      </c>
      <c r="L238" s="9">
        <f t="shared" si="57"/>
        <v>537897.56000000006</v>
      </c>
      <c r="M238" s="32">
        <v>99275.520000000004</v>
      </c>
      <c r="N238" s="32">
        <v>161389.96</v>
      </c>
      <c r="O238" s="32">
        <v>172098.26</v>
      </c>
      <c r="P238" s="31"/>
      <c r="Q238" s="39">
        <v>105133.82</v>
      </c>
      <c r="R238" s="31">
        <v>303.10000000000002</v>
      </c>
      <c r="S238" s="32">
        <v>765094.5</v>
      </c>
      <c r="T238" s="31"/>
      <c r="U238" s="31"/>
      <c r="V238" s="31"/>
      <c r="W238" s="31">
        <v>70</v>
      </c>
      <c r="X238" s="32">
        <v>85218.61</v>
      </c>
      <c r="Y238" s="31">
        <v>70</v>
      </c>
      <c r="Z238" s="32">
        <v>129626.43</v>
      </c>
    </row>
    <row r="239" spans="1:26" s="15" customFormat="1" ht="12.75" hidden="1" x14ac:dyDescent="0.2">
      <c r="A239" s="1">
        <v>188</v>
      </c>
      <c r="B239" s="1" t="s">
        <v>292</v>
      </c>
      <c r="C239" s="1" t="s">
        <v>300</v>
      </c>
      <c r="D239" s="44">
        <v>1967</v>
      </c>
      <c r="E239" s="30">
        <v>869</v>
      </c>
      <c r="F239" s="30">
        <v>663</v>
      </c>
      <c r="G239" s="44">
        <v>2</v>
      </c>
      <c r="H239" s="44">
        <v>2</v>
      </c>
      <c r="I239" s="44">
        <v>44</v>
      </c>
      <c r="J239" s="44" t="s">
        <v>23</v>
      </c>
      <c r="K239" s="65">
        <f t="shared" si="56"/>
        <v>1807358.7</v>
      </c>
      <c r="L239" s="9">
        <f t="shared" si="57"/>
        <v>469768.54</v>
      </c>
      <c r="M239" s="32">
        <v>171853.44</v>
      </c>
      <c r="N239" s="31"/>
      <c r="O239" s="32">
        <v>297915.09999999998</v>
      </c>
      <c r="P239" s="31"/>
      <c r="Q239" s="30"/>
      <c r="R239" s="31">
        <v>529.9</v>
      </c>
      <c r="S239" s="32">
        <v>1337590.1599999999</v>
      </c>
      <c r="T239" s="31"/>
      <c r="U239" s="31"/>
      <c r="V239" s="31"/>
      <c r="W239" s="31"/>
      <c r="X239" s="31"/>
      <c r="Y239" s="31"/>
      <c r="Z239" s="31"/>
    </row>
    <row r="240" spans="1:26" s="15" customFormat="1" ht="12.75" hidden="1" x14ac:dyDescent="0.2">
      <c r="A240" s="1">
        <v>189</v>
      </c>
      <c r="B240" s="1" t="s">
        <v>292</v>
      </c>
      <c r="C240" s="1" t="s">
        <v>301</v>
      </c>
      <c r="D240" s="44">
        <v>1960</v>
      </c>
      <c r="E240" s="30">
        <v>378</v>
      </c>
      <c r="F240" s="30">
        <v>378</v>
      </c>
      <c r="G240" s="44">
        <v>2</v>
      </c>
      <c r="H240" s="44">
        <v>1</v>
      </c>
      <c r="I240" s="44">
        <v>9</v>
      </c>
      <c r="J240" s="44" t="s">
        <v>23</v>
      </c>
      <c r="K240" s="65">
        <f t="shared" si="56"/>
        <v>589408.02</v>
      </c>
      <c r="L240" s="9">
        <f t="shared" si="57"/>
        <v>0</v>
      </c>
      <c r="M240" s="32"/>
      <c r="N240" s="31"/>
      <c r="O240" s="32"/>
      <c r="P240" s="31"/>
      <c r="Q240" s="30"/>
      <c r="R240" s="31">
        <v>233.5</v>
      </c>
      <c r="S240" s="32">
        <v>589408.02</v>
      </c>
      <c r="T240" s="31"/>
      <c r="U240" s="31"/>
      <c r="V240" s="31"/>
      <c r="W240" s="31"/>
      <c r="X240" s="31"/>
      <c r="Y240" s="31"/>
      <c r="Z240" s="31"/>
    </row>
    <row r="241" spans="1:26" s="15" customFormat="1" ht="12.75" hidden="1" x14ac:dyDescent="0.2">
      <c r="A241" s="1">
        <v>190</v>
      </c>
      <c r="B241" s="1" t="s">
        <v>292</v>
      </c>
      <c r="C241" s="1" t="s">
        <v>302</v>
      </c>
      <c r="D241" s="44">
        <v>1957</v>
      </c>
      <c r="E241" s="30">
        <v>1440.8</v>
      </c>
      <c r="F241" s="30">
        <v>1440.8</v>
      </c>
      <c r="G241" s="44">
        <v>3</v>
      </c>
      <c r="H241" s="44">
        <v>2</v>
      </c>
      <c r="I241" s="44">
        <v>53</v>
      </c>
      <c r="J241" s="44" t="s">
        <v>23</v>
      </c>
      <c r="K241" s="65">
        <f t="shared" si="56"/>
        <v>2061287.29</v>
      </c>
      <c r="L241" s="9">
        <f t="shared" si="57"/>
        <v>0</v>
      </c>
      <c r="M241" s="32"/>
      <c r="N241" s="31"/>
      <c r="O241" s="32"/>
      <c r="P241" s="31"/>
      <c r="Q241" s="30"/>
      <c r="R241" s="31">
        <v>816.6</v>
      </c>
      <c r="S241" s="32">
        <v>2061287.29</v>
      </c>
      <c r="T241" s="31"/>
      <c r="U241" s="31"/>
      <c r="V241" s="31"/>
      <c r="W241" s="31"/>
      <c r="X241" s="31"/>
      <c r="Y241" s="31"/>
      <c r="Z241" s="31"/>
    </row>
    <row r="242" spans="1:26" s="15" customFormat="1" ht="12.75" hidden="1" x14ac:dyDescent="0.2">
      <c r="A242" s="1">
        <v>191</v>
      </c>
      <c r="B242" s="1" t="s">
        <v>292</v>
      </c>
      <c r="C242" s="1" t="s">
        <v>303</v>
      </c>
      <c r="D242" s="44">
        <v>1971</v>
      </c>
      <c r="E242" s="30">
        <v>540.4</v>
      </c>
      <c r="F242" s="30">
        <v>540.4</v>
      </c>
      <c r="G242" s="44">
        <v>2</v>
      </c>
      <c r="H242" s="44">
        <v>2</v>
      </c>
      <c r="I242" s="44">
        <v>36</v>
      </c>
      <c r="J242" s="44" t="s">
        <v>23</v>
      </c>
      <c r="K242" s="65">
        <f t="shared" si="56"/>
        <v>1159379.43</v>
      </c>
      <c r="L242" s="9">
        <f t="shared" si="57"/>
        <v>0</v>
      </c>
      <c r="M242" s="32"/>
      <c r="N242" s="31"/>
      <c r="O242" s="32"/>
      <c r="P242" s="31"/>
      <c r="Q242" s="30"/>
      <c r="R242" s="31">
        <v>459.3</v>
      </c>
      <c r="S242" s="32">
        <v>1159379.43</v>
      </c>
      <c r="T242" s="31"/>
      <c r="U242" s="31"/>
      <c r="V242" s="31"/>
      <c r="W242" s="31"/>
      <c r="X242" s="31"/>
      <c r="Y242" s="31"/>
      <c r="Z242" s="31"/>
    </row>
    <row r="243" spans="1:26" s="15" customFormat="1" ht="12.75" hidden="1" x14ac:dyDescent="0.2">
      <c r="A243" s="1">
        <v>192</v>
      </c>
      <c r="B243" s="1" t="s">
        <v>292</v>
      </c>
      <c r="C243" s="1" t="s">
        <v>307</v>
      </c>
      <c r="D243" s="44">
        <v>1962</v>
      </c>
      <c r="E243" s="30">
        <v>949</v>
      </c>
      <c r="F243" s="30">
        <v>949</v>
      </c>
      <c r="G243" s="44">
        <v>2</v>
      </c>
      <c r="H243" s="44">
        <v>1</v>
      </c>
      <c r="I243" s="44">
        <v>47</v>
      </c>
      <c r="J243" s="44" t="s">
        <v>23</v>
      </c>
      <c r="K243" s="65">
        <f t="shared" ref="K243" si="58">L243+S243+U243+V243+X243+Z243</f>
        <v>187674.23999999999</v>
      </c>
      <c r="L243" s="9">
        <f t="shared" ref="L243" si="59">M243+N243+O243+P243+Q243</f>
        <v>187674.23999999999</v>
      </c>
      <c r="M243" s="32">
        <v>187674.23999999999</v>
      </c>
      <c r="N243" s="31"/>
      <c r="O243" s="32"/>
      <c r="P243" s="31"/>
      <c r="Q243" s="30"/>
      <c r="R243" s="31"/>
      <c r="S243" s="32"/>
      <c r="T243" s="31"/>
      <c r="U243" s="31"/>
      <c r="V243" s="31"/>
      <c r="W243" s="31"/>
      <c r="X243" s="31"/>
      <c r="Y243" s="31"/>
      <c r="Z243" s="31"/>
    </row>
    <row r="244" spans="1:26" hidden="1" x14ac:dyDescent="0.25">
      <c r="A244" s="1">
        <v>193</v>
      </c>
      <c r="B244" s="33" t="s">
        <v>60</v>
      </c>
      <c r="C244" s="34"/>
      <c r="D244" s="42"/>
      <c r="E244" s="43"/>
      <c r="F244" s="43"/>
      <c r="G244" s="42"/>
      <c r="H244" s="42"/>
      <c r="I244" s="42"/>
      <c r="J244" s="42"/>
      <c r="K244" s="51">
        <f>SUM(K245:K246)</f>
        <v>3593346.36</v>
      </c>
      <c r="L244" s="51">
        <f t="shared" ref="L244:Z244" si="60">SUM(L245:L246)</f>
        <v>248739.88</v>
      </c>
      <c r="M244" s="51">
        <f t="shared" si="60"/>
        <v>0</v>
      </c>
      <c r="N244" s="51">
        <f t="shared" si="60"/>
        <v>248739.88</v>
      </c>
      <c r="O244" s="51">
        <f t="shared" si="60"/>
        <v>0</v>
      </c>
      <c r="P244" s="51">
        <f t="shared" si="60"/>
        <v>0</v>
      </c>
      <c r="Q244" s="51">
        <f t="shared" si="60"/>
        <v>0</v>
      </c>
      <c r="R244" s="51">
        <f t="shared" si="60"/>
        <v>1325</v>
      </c>
      <c r="S244" s="51">
        <f t="shared" si="60"/>
        <v>3344606.48</v>
      </c>
      <c r="T244" s="51">
        <f t="shared" si="60"/>
        <v>0</v>
      </c>
      <c r="U244" s="51">
        <f t="shared" si="60"/>
        <v>0</v>
      </c>
      <c r="V244" s="51">
        <f t="shared" si="60"/>
        <v>0</v>
      </c>
      <c r="W244" s="51">
        <f t="shared" si="60"/>
        <v>0</v>
      </c>
      <c r="X244" s="51">
        <f t="shared" si="60"/>
        <v>0</v>
      </c>
      <c r="Y244" s="51">
        <f t="shared" si="60"/>
        <v>0</v>
      </c>
      <c r="Z244" s="51">
        <f t="shared" si="60"/>
        <v>0</v>
      </c>
    </row>
    <row r="245" spans="1:26" s="15" customFormat="1" ht="12.75" hidden="1" x14ac:dyDescent="0.2">
      <c r="A245" s="1">
        <v>194</v>
      </c>
      <c r="B245" s="1" t="s">
        <v>61</v>
      </c>
      <c r="C245" s="1" t="s">
        <v>126</v>
      </c>
      <c r="D245" s="44">
        <v>1971</v>
      </c>
      <c r="E245" s="30">
        <v>773.7</v>
      </c>
      <c r="F245" s="30">
        <v>712.4</v>
      </c>
      <c r="G245" s="44">
        <v>2</v>
      </c>
      <c r="H245" s="44">
        <v>2</v>
      </c>
      <c r="I245" s="44">
        <v>31</v>
      </c>
      <c r="J245" s="44" t="s">
        <v>23</v>
      </c>
      <c r="K245" s="65">
        <f t="shared" ref="K245:K246" si="61">L245+S245+U245+V245+X245+Z245</f>
        <v>2028322.96</v>
      </c>
      <c r="L245" s="9">
        <f t="shared" ref="L245:L246" si="62">M245+N245+O245+P245+Q245</f>
        <v>248739.88</v>
      </c>
      <c r="M245" s="31"/>
      <c r="N245" s="32">
        <v>248739.88</v>
      </c>
      <c r="O245" s="31"/>
      <c r="P245" s="31"/>
      <c r="Q245" s="30"/>
      <c r="R245" s="31">
        <v>705</v>
      </c>
      <c r="S245" s="32">
        <v>1779583.08</v>
      </c>
      <c r="T245" s="31"/>
      <c r="U245" s="31"/>
      <c r="V245" s="31"/>
      <c r="W245" s="31"/>
      <c r="X245" s="31"/>
      <c r="Y245" s="31"/>
      <c r="Z245" s="31"/>
    </row>
    <row r="246" spans="1:26" s="15" customFormat="1" ht="12.75" hidden="1" x14ac:dyDescent="0.2">
      <c r="A246" s="1">
        <v>195</v>
      </c>
      <c r="B246" s="1" t="s">
        <v>61</v>
      </c>
      <c r="C246" s="1" t="s">
        <v>127</v>
      </c>
      <c r="D246" s="44">
        <v>1977</v>
      </c>
      <c r="E246" s="30">
        <v>788.7</v>
      </c>
      <c r="F246" s="30">
        <v>727.3</v>
      </c>
      <c r="G246" s="44">
        <v>2</v>
      </c>
      <c r="H246" s="44">
        <v>2</v>
      </c>
      <c r="I246" s="44">
        <v>30</v>
      </c>
      <c r="J246" s="44" t="s">
        <v>157</v>
      </c>
      <c r="K246" s="65">
        <f t="shared" si="61"/>
        <v>1565023.4</v>
      </c>
      <c r="L246" s="9">
        <f t="shared" si="62"/>
        <v>0</v>
      </c>
      <c r="M246" s="31"/>
      <c r="N246" s="31"/>
      <c r="O246" s="31"/>
      <c r="P246" s="31"/>
      <c r="Q246" s="30"/>
      <c r="R246" s="31">
        <v>620</v>
      </c>
      <c r="S246" s="32">
        <v>1565023.4</v>
      </c>
      <c r="T246" s="31"/>
      <c r="U246" s="31"/>
      <c r="V246" s="31"/>
      <c r="W246" s="31"/>
      <c r="X246" s="31"/>
      <c r="Y246" s="31"/>
      <c r="Z246" s="31"/>
    </row>
    <row r="247" spans="1:26" hidden="1" x14ac:dyDescent="0.25">
      <c r="A247" s="1">
        <v>196</v>
      </c>
      <c r="B247" s="33" t="s">
        <v>62</v>
      </c>
      <c r="C247" s="34"/>
      <c r="D247" s="42"/>
      <c r="E247" s="43"/>
      <c r="F247" s="43"/>
      <c r="G247" s="42"/>
      <c r="H247" s="42"/>
      <c r="I247" s="42"/>
      <c r="J247" s="42"/>
      <c r="K247" s="51">
        <f>SUM(K248)</f>
        <v>298635.65999999997</v>
      </c>
      <c r="L247" s="51">
        <f t="shared" ref="L247:Z247" si="63">SUM(L248)</f>
        <v>298635.65999999997</v>
      </c>
      <c r="M247" s="51">
        <f t="shared" si="63"/>
        <v>0</v>
      </c>
      <c r="N247" s="51">
        <f t="shared" si="63"/>
        <v>298635.65999999997</v>
      </c>
      <c r="O247" s="51">
        <f t="shared" si="63"/>
        <v>0</v>
      </c>
      <c r="P247" s="51">
        <f t="shared" si="63"/>
        <v>0</v>
      </c>
      <c r="Q247" s="51">
        <f t="shared" si="63"/>
        <v>0</v>
      </c>
      <c r="R247" s="51">
        <f t="shared" si="63"/>
        <v>0</v>
      </c>
      <c r="S247" s="51">
        <f t="shared" si="63"/>
        <v>0</v>
      </c>
      <c r="T247" s="51">
        <f t="shared" si="63"/>
        <v>0</v>
      </c>
      <c r="U247" s="51">
        <f t="shared" si="63"/>
        <v>0</v>
      </c>
      <c r="V247" s="51">
        <f t="shared" si="63"/>
        <v>0</v>
      </c>
      <c r="W247" s="51">
        <f t="shared" si="63"/>
        <v>0</v>
      </c>
      <c r="X247" s="51">
        <f t="shared" si="63"/>
        <v>0</v>
      </c>
      <c r="Y247" s="51">
        <f t="shared" si="63"/>
        <v>0</v>
      </c>
      <c r="Z247" s="51">
        <f t="shared" si="63"/>
        <v>0</v>
      </c>
    </row>
    <row r="248" spans="1:26" s="15" customFormat="1" ht="12.75" hidden="1" x14ac:dyDescent="0.2">
      <c r="A248" s="1">
        <v>197</v>
      </c>
      <c r="B248" s="1" t="s">
        <v>63</v>
      </c>
      <c r="C248" s="15" t="s">
        <v>128</v>
      </c>
      <c r="D248" s="44">
        <v>1980</v>
      </c>
      <c r="E248" s="30">
        <v>928.9</v>
      </c>
      <c r="F248" s="30">
        <v>843.1</v>
      </c>
      <c r="G248" s="44">
        <v>2</v>
      </c>
      <c r="H248" s="44">
        <v>3</v>
      </c>
      <c r="I248" s="44">
        <v>37</v>
      </c>
      <c r="J248" s="44" t="s">
        <v>27</v>
      </c>
      <c r="K248" s="65">
        <f>L248+S248+U248+V248+X248+Z248</f>
        <v>298635.65999999997</v>
      </c>
      <c r="L248" s="9">
        <f>M248+N248+O248+P248+Q248</f>
        <v>298635.65999999997</v>
      </c>
      <c r="M248" s="31"/>
      <c r="N248" s="32">
        <v>298635.65999999997</v>
      </c>
      <c r="O248" s="31"/>
      <c r="P248" s="31"/>
      <c r="Q248" s="30"/>
      <c r="R248" s="31"/>
      <c r="S248" s="30"/>
      <c r="T248" s="31"/>
      <c r="U248" s="31"/>
      <c r="V248" s="31"/>
      <c r="W248" s="31"/>
      <c r="X248" s="31"/>
      <c r="Y248" s="31"/>
      <c r="Z248" s="31"/>
    </row>
    <row r="249" spans="1:26" hidden="1" x14ac:dyDescent="0.25">
      <c r="A249" s="1">
        <v>198</v>
      </c>
      <c r="B249" s="33" t="s">
        <v>64</v>
      </c>
      <c r="C249" s="34"/>
      <c r="D249" s="42"/>
      <c r="E249" s="43"/>
      <c r="F249" s="43"/>
      <c r="G249" s="42"/>
      <c r="H249" s="42"/>
      <c r="I249" s="42"/>
      <c r="J249" s="42"/>
      <c r="K249" s="51">
        <f>SUM(K250:K253)</f>
        <v>3527613.2500000005</v>
      </c>
      <c r="L249" s="51">
        <f t="shared" ref="L249:Z249" si="64">SUM(L250:L253)</f>
        <v>0</v>
      </c>
      <c r="M249" s="51">
        <f t="shared" si="64"/>
        <v>0</v>
      </c>
      <c r="N249" s="51">
        <f t="shared" si="64"/>
        <v>0</v>
      </c>
      <c r="O249" s="51">
        <f t="shared" si="64"/>
        <v>0</v>
      </c>
      <c r="P249" s="51">
        <f t="shared" si="64"/>
        <v>0</v>
      </c>
      <c r="Q249" s="51">
        <f t="shared" si="64"/>
        <v>0</v>
      </c>
      <c r="R249" s="51">
        <f t="shared" si="64"/>
        <v>1397.5</v>
      </c>
      <c r="S249" s="51">
        <f t="shared" si="64"/>
        <v>3527613.2500000005</v>
      </c>
      <c r="T249" s="51">
        <f t="shared" si="64"/>
        <v>0</v>
      </c>
      <c r="U249" s="51">
        <f t="shared" si="64"/>
        <v>0</v>
      </c>
      <c r="V249" s="51">
        <f t="shared" si="64"/>
        <v>0</v>
      </c>
      <c r="W249" s="51">
        <f t="shared" si="64"/>
        <v>0</v>
      </c>
      <c r="X249" s="51">
        <f t="shared" si="64"/>
        <v>0</v>
      </c>
      <c r="Y249" s="51">
        <f t="shared" si="64"/>
        <v>0</v>
      </c>
      <c r="Z249" s="51">
        <f t="shared" si="64"/>
        <v>0</v>
      </c>
    </row>
    <row r="250" spans="1:26" s="15" customFormat="1" ht="12.75" hidden="1" x14ac:dyDescent="0.2">
      <c r="A250" s="1">
        <v>199</v>
      </c>
      <c r="B250" s="1" t="s">
        <v>65</v>
      </c>
      <c r="C250" s="1" t="s">
        <v>130</v>
      </c>
      <c r="D250" s="44">
        <v>1962</v>
      </c>
      <c r="E250" s="30">
        <v>410</v>
      </c>
      <c r="F250" s="30">
        <v>324.10000000000002</v>
      </c>
      <c r="G250" s="44">
        <v>2</v>
      </c>
      <c r="H250" s="44">
        <v>2</v>
      </c>
      <c r="I250" s="44">
        <v>15</v>
      </c>
      <c r="J250" s="44" t="s">
        <v>23</v>
      </c>
      <c r="K250" s="65">
        <f t="shared" ref="K250:K253" si="65">L250+S250+U250+V250+X250+Z250</f>
        <v>672707.64</v>
      </c>
      <c r="L250" s="9">
        <f t="shared" ref="L250:L253" si="66">M250+N250+O250+P250+Q250</f>
        <v>0</v>
      </c>
      <c r="M250" s="31"/>
      <c r="N250" s="31"/>
      <c r="O250" s="31"/>
      <c r="P250" s="31"/>
      <c r="Q250" s="30"/>
      <c r="R250" s="31">
        <v>266.5</v>
      </c>
      <c r="S250" s="32">
        <v>672707.64</v>
      </c>
      <c r="T250" s="31"/>
      <c r="U250" s="31"/>
      <c r="V250" s="31"/>
      <c r="W250" s="31"/>
      <c r="X250" s="31"/>
      <c r="Y250" s="31"/>
      <c r="Z250" s="31"/>
    </row>
    <row r="251" spans="1:26" s="15" customFormat="1" ht="12.75" hidden="1" x14ac:dyDescent="0.2">
      <c r="A251" s="1">
        <v>200</v>
      </c>
      <c r="B251" s="1" t="s">
        <v>65</v>
      </c>
      <c r="C251" s="1" t="s">
        <v>132</v>
      </c>
      <c r="D251" s="44">
        <v>1970</v>
      </c>
      <c r="E251" s="30">
        <v>940</v>
      </c>
      <c r="F251" s="30">
        <v>860</v>
      </c>
      <c r="G251" s="44">
        <v>2</v>
      </c>
      <c r="H251" s="44">
        <v>3</v>
      </c>
      <c r="I251" s="44">
        <v>33</v>
      </c>
      <c r="J251" s="44" t="s">
        <v>23</v>
      </c>
      <c r="K251" s="65">
        <f t="shared" si="65"/>
        <v>1542305.33</v>
      </c>
      <c r="L251" s="9">
        <f t="shared" si="66"/>
        <v>0</v>
      </c>
      <c r="M251" s="31"/>
      <c r="N251" s="31"/>
      <c r="O251" s="31"/>
      <c r="P251" s="31"/>
      <c r="Q251" s="30"/>
      <c r="R251" s="31">
        <v>611</v>
      </c>
      <c r="S251" s="32">
        <v>1542305.33</v>
      </c>
      <c r="T251" s="31"/>
      <c r="U251" s="31"/>
      <c r="V251" s="31"/>
      <c r="W251" s="31"/>
      <c r="X251" s="31"/>
      <c r="Y251" s="31"/>
      <c r="Z251" s="31"/>
    </row>
    <row r="252" spans="1:26" s="15" customFormat="1" ht="12.75" hidden="1" x14ac:dyDescent="0.2">
      <c r="A252" s="1">
        <v>201</v>
      </c>
      <c r="B252" s="1" t="s">
        <v>65</v>
      </c>
      <c r="C252" s="1" t="s">
        <v>129</v>
      </c>
      <c r="D252" s="44">
        <v>1965</v>
      </c>
      <c r="E252" s="30">
        <v>410</v>
      </c>
      <c r="F252" s="30">
        <v>370</v>
      </c>
      <c r="G252" s="44">
        <v>2</v>
      </c>
      <c r="H252" s="44">
        <v>2</v>
      </c>
      <c r="I252" s="44">
        <v>24</v>
      </c>
      <c r="J252" s="44" t="s">
        <v>23</v>
      </c>
      <c r="K252" s="65">
        <f t="shared" si="65"/>
        <v>639892.64</v>
      </c>
      <c r="L252" s="9">
        <f t="shared" si="66"/>
        <v>0</v>
      </c>
      <c r="M252" s="31"/>
      <c r="N252" s="31"/>
      <c r="O252" s="31"/>
      <c r="P252" s="31"/>
      <c r="Q252" s="30"/>
      <c r="R252" s="31">
        <v>253.5</v>
      </c>
      <c r="S252" s="32">
        <v>639892.64</v>
      </c>
      <c r="T252" s="31"/>
      <c r="U252" s="31"/>
      <c r="V252" s="31"/>
      <c r="W252" s="31"/>
      <c r="X252" s="31"/>
      <c r="Y252" s="31"/>
      <c r="Z252" s="31"/>
    </row>
    <row r="253" spans="1:26" s="15" customFormat="1" ht="12.75" hidden="1" x14ac:dyDescent="0.2">
      <c r="A253" s="1">
        <v>202</v>
      </c>
      <c r="B253" s="1" t="s">
        <v>65</v>
      </c>
      <c r="C253" s="1" t="s">
        <v>131</v>
      </c>
      <c r="D253" s="44">
        <v>1965</v>
      </c>
      <c r="E253" s="30">
        <v>410</v>
      </c>
      <c r="F253" s="30">
        <v>360</v>
      </c>
      <c r="G253" s="44">
        <v>2</v>
      </c>
      <c r="H253" s="44">
        <v>2</v>
      </c>
      <c r="I253" s="44">
        <v>17</v>
      </c>
      <c r="J253" s="44" t="s">
        <v>23</v>
      </c>
      <c r="K253" s="65">
        <f t="shared" si="65"/>
        <v>672707.64</v>
      </c>
      <c r="L253" s="9">
        <f t="shared" si="66"/>
        <v>0</v>
      </c>
      <c r="M253" s="31"/>
      <c r="N253" s="31"/>
      <c r="O253" s="31"/>
      <c r="P253" s="31"/>
      <c r="Q253" s="30"/>
      <c r="R253" s="31">
        <v>266.5</v>
      </c>
      <c r="S253" s="32">
        <v>672707.64</v>
      </c>
      <c r="T253" s="31"/>
      <c r="U253" s="31"/>
      <c r="V253" s="31"/>
      <c r="W253" s="31"/>
      <c r="X253" s="31"/>
      <c r="Y253" s="31"/>
      <c r="Z253" s="31"/>
    </row>
    <row r="254" spans="1:26" hidden="1" x14ac:dyDescent="0.25">
      <c r="A254" s="1">
        <v>203</v>
      </c>
      <c r="B254" s="33" t="s">
        <v>66</v>
      </c>
      <c r="C254" s="34"/>
      <c r="D254" s="42"/>
      <c r="E254" s="43"/>
      <c r="F254" s="43"/>
      <c r="G254" s="42"/>
      <c r="H254" s="42"/>
      <c r="I254" s="42"/>
      <c r="J254" s="42"/>
      <c r="K254" s="51">
        <f>SUM(K255:K259)</f>
        <v>1077005.9099999999</v>
      </c>
      <c r="L254" s="51">
        <f t="shared" ref="L254:Z254" si="67">SUM(L255:L259)</f>
        <v>417748.23000000004</v>
      </c>
      <c r="M254" s="51">
        <f t="shared" si="67"/>
        <v>417748.23000000004</v>
      </c>
      <c r="N254" s="51">
        <f t="shared" si="67"/>
        <v>0</v>
      </c>
      <c r="O254" s="51">
        <f t="shared" si="67"/>
        <v>0</v>
      </c>
      <c r="P254" s="51">
        <f t="shared" si="67"/>
        <v>0</v>
      </c>
      <c r="Q254" s="51">
        <f t="shared" si="67"/>
        <v>0</v>
      </c>
      <c r="R254" s="51">
        <f t="shared" si="67"/>
        <v>225</v>
      </c>
      <c r="S254" s="51">
        <f t="shared" si="67"/>
        <v>567952.05000000005</v>
      </c>
      <c r="T254" s="51">
        <f t="shared" si="67"/>
        <v>0</v>
      </c>
      <c r="U254" s="51">
        <f t="shared" si="67"/>
        <v>0</v>
      </c>
      <c r="V254" s="51">
        <f t="shared" si="67"/>
        <v>0</v>
      </c>
      <c r="W254" s="51">
        <f t="shared" si="67"/>
        <v>75</v>
      </c>
      <c r="X254" s="51">
        <f t="shared" si="67"/>
        <v>91305.63</v>
      </c>
      <c r="Y254" s="51">
        <f t="shared" si="67"/>
        <v>0</v>
      </c>
      <c r="Z254" s="51">
        <f t="shared" si="67"/>
        <v>0</v>
      </c>
    </row>
    <row r="255" spans="1:26" s="15" customFormat="1" ht="12.75" hidden="1" x14ac:dyDescent="0.2">
      <c r="A255" s="1">
        <v>204</v>
      </c>
      <c r="B255" s="1" t="s">
        <v>67</v>
      </c>
      <c r="C255" s="1" t="s">
        <v>133</v>
      </c>
      <c r="D255" s="53">
        <v>1964</v>
      </c>
      <c r="E255" s="30">
        <v>301</v>
      </c>
      <c r="F255" s="30">
        <v>301</v>
      </c>
      <c r="G255" s="53">
        <v>2</v>
      </c>
      <c r="H255" s="53">
        <v>3</v>
      </c>
      <c r="I255" s="54">
        <v>31</v>
      </c>
      <c r="J255" s="44" t="s">
        <v>23</v>
      </c>
      <c r="K255" s="65">
        <f t="shared" ref="K255:K259" si="68">L255+S255+U255+V255+X255+Z255</f>
        <v>718783.44000000006</v>
      </c>
      <c r="L255" s="9">
        <f t="shared" ref="L255:L259" si="69">M255+N255+O255+P255+Q255</f>
        <v>59525.760000000002</v>
      </c>
      <c r="M255" s="32">
        <v>59525.760000000002</v>
      </c>
      <c r="N255" s="31"/>
      <c r="O255" s="31"/>
      <c r="P255" s="31"/>
      <c r="Q255" s="30"/>
      <c r="R255" s="31">
        <v>225</v>
      </c>
      <c r="S255" s="32">
        <v>567952.05000000005</v>
      </c>
      <c r="T255" s="31"/>
      <c r="U255" s="31"/>
      <c r="V255" s="31"/>
      <c r="W255" s="31">
        <v>75</v>
      </c>
      <c r="X255" s="32">
        <v>91305.63</v>
      </c>
      <c r="Y255" s="31"/>
      <c r="Z255" s="31"/>
    </row>
    <row r="256" spans="1:26" s="15" customFormat="1" ht="12.75" hidden="1" x14ac:dyDescent="0.2">
      <c r="A256" s="1">
        <v>205</v>
      </c>
      <c r="B256" s="1" t="s">
        <v>67</v>
      </c>
      <c r="C256" s="1" t="s">
        <v>134</v>
      </c>
      <c r="D256" s="53">
        <v>1964</v>
      </c>
      <c r="E256" s="30">
        <v>429.3</v>
      </c>
      <c r="F256" s="30">
        <v>429.3</v>
      </c>
      <c r="G256" s="53">
        <v>2</v>
      </c>
      <c r="H256" s="53">
        <v>2</v>
      </c>
      <c r="I256" s="54">
        <v>24</v>
      </c>
      <c r="J256" s="44" t="s">
        <v>23</v>
      </c>
      <c r="K256" s="65">
        <f t="shared" si="68"/>
        <v>84898.38</v>
      </c>
      <c r="L256" s="9">
        <f t="shared" si="69"/>
        <v>84898.38</v>
      </c>
      <c r="M256" s="32">
        <v>84898.38</v>
      </c>
      <c r="N256" s="31"/>
      <c r="O256" s="31"/>
      <c r="P256" s="31"/>
      <c r="Q256" s="30"/>
      <c r="R256" s="31"/>
      <c r="S256" s="30"/>
      <c r="T256" s="31"/>
      <c r="U256" s="31"/>
      <c r="V256" s="31"/>
      <c r="W256" s="31"/>
      <c r="X256" s="31"/>
      <c r="Y256" s="31"/>
      <c r="Z256" s="31"/>
    </row>
    <row r="257" spans="1:26" s="15" customFormat="1" ht="12.75" hidden="1" x14ac:dyDescent="0.2">
      <c r="A257" s="1">
        <v>206</v>
      </c>
      <c r="B257" s="1" t="s">
        <v>67</v>
      </c>
      <c r="C257" s="1" t="s">
        <v>135</v>
      </c>
      <c r="D257" s="53">
        <v>1964</v>
      </c>
      <c r="E257" s="30">
        <v>420</v>
      </c>
      <c r="F257" s="30">
        <v>420</v>
      </c>
      <c r="G257" s="53">
        <v>2</v>
      </c>
      <c r="H257" s="53">
        <v>2</v>
      </c>
      <c r="I257" s="54">
        <v>25</v>
      </c>
      <c r="J257" s="44" t="s">
        <v>23</v>
      </c>
      <c r="K257" s="65">
        <f t="shared" si="68"/>
        <v>83059.199999999997</v>
      </c>
      <c r="L257" s="9">
        <f t="shared" si="69"/>
        <v>83059.199999999997</v>
      </c>
      <c r="M257" s="32">
        <v>83059.199999999997</v>
      </c>
      <c r="N257" s="31"/>
      <c r="O257" s="31"/>
      <c r="P257" s="31"/>
      <c r="Q257" s="30"/>
      <c r="R257" s="31"/>
      <c r="S257" s="30"/>
      <c r="T257" s="31"/>
      <c r="U257" s="31"/>
      <c r="V257" s="31"/>
      <c r="W257" s="31"/>
      <c r="X257" s="31"/>
      <c r="Y257" s="31"/>
      <c r="Z257" s="31"/>
    </row>
    <row r="258" spans="1:26" s="15" customFormat="1" ht="12.75" hidden="1" x14ac:dyDescent="0.2">
      <c r="A258" s="1">
        <v>207</v>
      </c>
      <c r="B258" s="1" t="s">
        <v>67</v>
      </c>
      <c r="C258" s="1" t="s">
        <v>136</v>
      </c>
      <c r="D258" s="53">
        <v>1972</v>
      </c>
      <c r="E258" s="30">
        <v>519.1</v>
      </c>
      <c r="F258" s="30">
        <v>519.1</v>
      </c>
      <c r="G258" s="53">
        <v>2</v>
      </c>
      <c r="H258" s="53">
        <v>2</v>
      </c>
      <c r="I258" s="54">
        <v>33</v>
      </c>
      <c r="J258" s="44" t="s">
        <v>23</v>
      </c>
      <c r="K258" s="65">
        <f t="shared" si="68"/>
        <v>102657.21</v>
      </c>
      <c r="L258" s="9">
        <f t="shared" si="69"/>
        <v>102657.21</v>
      </c>
      <c r="M258" s="32">
        <v>102657.21</v>
      </c>
      <c r="N258" s="31"/>
      <c r="O258" s="31"/>
      <c r="P258" s="31"/>
      <c r="Q258" s="30"/>
      <c r="R258" s="31"/>
      <c r="S258" s="30"/>
      <c r="T258" s="31"/>
      <c r="U258" s="31"/>
      <c r="V258" s="31"/>
      <c r="W258" s="31"/>
      <c r="X258" s="31"/>
      <c r="Y258" s="31"/>
      <c r="Z258" s="31"/>
    </row>
    <row r="259" spans="1:26" s="15" customFormat="1" ht="12.75" hidden="1" x14ac:dyDescent="0.2">
      <c r="A259" s="1">
        <v>208</v>
      </c>
      <c r="B259" s="1" t="s">
        <v>67</v>
      </c>
      <c r="C259" s="1" t="s">
        <v>137</v>
      </c>
      <c r="D259" s="53">
        <v>1967</v>
      </c>
      <c r="E259" s="30">
        <v>443</v>
      </c>
      <c r="F259" s="30">
        <v>443</v>
      </c>
      <c r="G259" s="53">
        <v>2</v>
      </c>
      <c r="H259" s="53">
        <v>2</v>
      </c>
      <c r="I259" s="54">
        <v>26</v>
      </c>
      <c r="J259" s="44" t="s">
        <v>23</v>
      </c>
      <c r="K259" s="65">
        <f t="shared" si="68"/>
        <v>87607.679999999993</v>
      </c>
      <c r="L259" s="9">
        <f t="shared" si="69"/>
        <v>87607.679999999993</v>
      </c>
      <c r="M259" s="32">
        <v>87607.679999999993</v>
      </c>
      <c r="N259" s="31"/>
      <c r="O259" s="31"/>
      <c r="P259" s="31"/>
      <c r="Q259" s="30"/>
      <c r="R259" s="31"/>
      <c r="S259" s="30"/>
      <c r="T259" s="31"/>
      <c r="U259" s="31"/>
      <c r="V259" s="31"/>
      <c r="W259" s="31"/>
      <c r="X259" s="31"/>
      <c r="Y259" s="31"/>
      <c r="Z259" s="31"/>
    </row>
    <row r="260" spans="1:26" hidden="1" x14ac:dyDescent="0.25">
      <c r="A260" s="1">
        <v>209</v>
      </c>
      <c r="B260" s="33" t="s">
        <v>68</v>
      </c>
      <c r="C260" s="34"/>
      <c r="D260" s="42"/>
      <c r="E260" s="43"/>
      <c r="F260" s="43"/>
      <c r="G260" s="42"/>
      <c r="H260" s="42"/>
      <c r="I260" s="42"/>
      <c r="J260" s="42"/>
      <c r="K260" s="51">
        <f>SUM(K261)</f>
        <v>2019385.04</v>
      </c>
      <c r="L260" s="51">
        <f t="shared" ref="L260:Z260" si="70">SUM(L261)</f>
        <v>0</v>
      </c>
      <c r="M260" s="51">
        <f t="shared" si="70"/>
        <v>0</v>
      </c>
      <c r="N260" s="51">
        <f t="shared" si="70"/>
        <v>0</v>
      </c>
      <c r="O260" s="51">
        <f t="shared" si="70"/>
        <v>0</v>
      </c>
      <c r="P260" s="51">
        <f t="shared" si="70"/>
        <v>0</v>
      </c>
      <c r="Q260" s="51">
        <f t="shared" si="70"/>
        <v>0</v>
      </c>
      <c r="R260" s="51">
        <f t="shared" si="70"/>
        <v>800</v>
      </c>
      <c r="S260" s="51">
        <f t="shared" si="70"/>
        <v>2019385.04</v>
      </c>
      <c r="T260" s="51">
        <f t="shared" si="70"/>
        <v>0</v>
      </c>
      <c r="U260" s="51">
        <f t="shared" si="70"/>
        <v>0</v>
      </c>
      <c r="V260" s="51">
        <f t="shared" si="70"/>
        <v>0</v>
      </c>
      <c r="W260" s="51">
        <f t="shared" si="70"/>
        <v>0</v>
      </c>
      <c r="X260" s="51">
        <f t="shared" si="70"/>
        <v>0</v>
      </c>
      <c r="Y260" s="51">
        <f t="shared" si="70"/>
        <v>0</v>
      </c>
      <c r="Z260" s="51">
        <f t="shared" si="70"/>
        <v>0</v>
      </c>
    </row>
    <row r="261" spans="1:26" s="15" customFormat="1" ht="12.75" hidden="1" x14ac:dyDescent="0.2">
      <c r="A261" s="1">
        <v>210</v>
      </c>
      <c r="B261" s="1" t="s">
        <v>69</v>
      </c>
      <c r="C261" s="15" t="s">
        <v>138</v>
      </c>
      <c r="D261" s="44">
        <v>1979</v>
      </c>
      <c r="E261" s="30">
        <v>1536</v>
      </c>
      <c r="F261" s="30">
        <v>852</v>
      </c>
      <c r="G261" s="44">
        <v>2</v>
      </c>
      <c r="H261" s="44">
        <v>3</v>
      </c>
      <c r="I261" s="44">
        <v>46</v>
      </c>
      <c r="J261" s="44" t="s">
        <v>23</v>
      </c>
      <c r="K261" s="65">
        <f>L261+S261+U261+V261+X261+Z261</f>
        <v>2019385.04</v>
      </c>
      <c r="L261" s="9">
        <f>M261+N261+O261+P261+Q261</f>
        <v>0</v>
      </c>
      <c r="M261" s="31"/>
      <c r="N261" s="31"/>
      <c r="O261" s="31"/>
      <c r="P261" s="31"/>
      <c r="Q261" s="30"/>
      <c r="R261" s="31">
        <v>800</v>
      </c>
      <c r="S261" s="32">
        <v>2019385.04</v>
      </c>
      <c r="T261" s="31"/>
      <c r="U261" s="31"/>
      <c r="V261" s="31"/>
      <c r="W261" s="31"/>
      <c r="X261" s="31"/>
      <c r="Y261" s="31"/>
      <c r="Z261" s="31"/>
    </row>
    <row r="262" spans="1:26" hidden="1" x14ac:dyDescent="0.25">
      <c r="A262" s="1">
        <v>211</v>
      </c>
      <c r="B262" s="33" t="s">
        <v>304</v>
      </c>
      <c r="C262" s="34"/>
      <c r="D262" s="42"/>
      <c r="E262" s="43"/>
      <c r="F262" s="43"/>
      <c r="G262" s="42"/>
      <c r="H262" s="42"/>
      <c r="I262" s="42"/>
      <c r="J262" s="42"/>
      <c r="K262" s="51">
        <f>SUM(K263:K267)</f>
        <v>1467857</v>
      </c>
      <c r="L262" s="51">
        <f t="shared" ref="L262:Z262" si="71">SUM(L263:L267)</f>
        <v>838322.28</v>
      </c>
      <c r="M262" s="51">
        <f t="shared" si="71"/>
        <v>88992</v>
      </c>
      <c r="N262" s="51">
        <f t="shared" si="71"/>
        <v>540109.80000000005</v>
      </c>
      <c r="O262" s="51">
        <f t="shared" si="71"/>
        <v>0</v>
      </c>
      <c r="P262" s="51">
        <f t="shared" si="71"/>
        <v>0</v>
      </c>
      <c r="Q262" s="51">
        <f t="shared" si="71"/>
        <v>209220.48000000001</v>
      </c>
      <c r="R262" s="51">
        <f t="shared" si="71"/>
        <v>0</v>
      </c>
      <c r="S262" s="51">
        <f t="shared" si="71"/>
        <v>0</v>
      </c>
      <c r="T262" s="51">
        <f t="shared" si="71"/>
        <v>0</v>
      </c>
      <c r="U262" s="51">
        <f t="shared" si="71"/>
        <v>0</v>
      </c>
      <c r="V262" s="51">
        <f t="shared" si="71"/>
        <v>0</v>
      </c>
      <c r="W262" s="51">
        <f t="shared" si="71"/>
        <v>365</v>
      </c>
      <c r="X262" s="51">
        <f t="shared" si="71"/>
        <v>444354.11</v>
      </c>
      <c r="Y262" s="51">
        <f t="shared" si="71"/>
        <v>100</v>
      </c>
      <c r="Z262" s="51">
        <f t="shared" si="71"/>
        <v>185180.61</v>
      </c>
    </row>
    <row r="263" spans="1:26" s="15" customFormat="1" ht="12.75" hidden="1" x14ac:dyDescent="0.2">
      <c r="A263" s="1">
        <v>212</v>
      </c>
      <c r="B263" s="1" t="s">
        <v>70</v>
      </c>
      <c r="C263" s="1" t="s">
        <v>139</v>
      </c>
      <c r="D263" s="53">
        <v>1980</v>
      </c>
      <c r="E263" s="30">
        <v>1230</v>
      </c>
      <c r="F263" s="30">
        <v>1230</v>
      </c>
      <c r="G263" s="44">
        <v>2</v>
      </c>
      <c r="H263" s="44">
        <v>3</v>
      </c>
      <c r="I263" s="44">
        <v>28</v>
      </c>
      <c r="J263" s="44" t="s">
        <v>27</v>
      </c>
      <c r="K263" s="65">
        <f t="shared" ref="K263:K267" si="72">L263+S263+U263+V263+X263+Z263</f>
        <v>395437.5</v>
      </c>
      <c r="L263" s="9">
        <f t="shared" ref="L263:L267" si="73">M263+N263+O263+P263+Q263</f>
        <v>395437.5</v>
      </c>
      <c r="M263" s="31"/>
      <c r="N263" s="32">
        <v>395437.5</v>
      </c>
      <c r="O263" s="31"/>
      <c r="P263" s="31"/>
      <c r="Q263" s="30"/>
      <c r="R263" s="31"/>
      <c r="S263" s="30"/>
      <c r="T263" s="31"/>
      <c r="U263" s="31"/>
      <c r="V263" s="31"/>
      <c r="W263" s="31"/>
      <c r="X263" s="31"/>
      <c r="Y263" s="31"/>
      <c r="Z263" s="31"/>
    </row>
    <row r="264" spans="1:26" s="15" customFormat="1" ht="12.75" hidden="1" x14ac:dyDescent="0.2">
      <c r="A264" s="1">
        <v>213</v>
      </c>
      <c r="B264" s="1" t="s">
        <v>70</v>
      </c>
      <c r="C264" s="1" t="s">
        <v>140</v>
      </c>
      <c r="D264" s="53">
        <v>1971</v>
      </c>
      <c r="E264" s="30">
        <v>450</v>
      </c>
      <c r="F264" s="30">
        <v>450</v>
      </c>
      <c r="G264" s="44">
        <v>2</v>
      </c>
      <c r="H264" s="44">
        <v>1</v>
      </c>
      <c r="I264" s="44">
        <v>9</v>
      </c>
      <c r="J264" s="44" t="s">
        <v>23</v>
      </c>
      <c r="K264" s="65">
        <f t="shared" si="72"/>
        <v>540585.76</v>
      </c>
      <c r="L264" s="9">
        <f t="shared" si="73"/>
        <v>233664.3</v>
      </c>
      <c r="M264" s="32">
        <v>88992</v>
      </c>
      <c r="N264" s="32">
        <v>144672.29999999999</v>
      </c>
      <c r="O264" s="31"/>
      <c r="P264" s="31"/>
      <c r="Q264" s="30"/>
      <c r="R264" s="31"/>
      <c r="S264" s="30"/>
      <c r="T264" s="31"/>
      <c r="U264" s="31"/>
      <c r="V264" s="31"/>
      <c r="W264" s="31">
        <v>100</v>
      </c>
      <c r="X264" s="32">
        <v>121740.85</v>
      </c>
      <c r="Y264" s="31">
        <v>100</v>
      </c>
      <c r="Z264" s="32">
        <v>185180.61</v>
      </c>
    </row>
    <row r="265" spans="1:26" s="15" customFormat="1" ht="12.75" hidden="1" x14ac:dyDescent="0.2">
      <c r="A265" s="1">
        <v>214</v>
      </c>
      <c r="B265" s="1" t="s">
        <v>70</v>
      </c>
      <c r="C265" s="1" t="s">
        <v>141</v>
      </c>
      <c r="D265" s="53">
        <v>1968</v>
      </c>
      <c r="E265" s="30">
        <v>999</v>
      </c>
      <c r="F265" s="30">
        <v>999</v>
      </c>
      <c r="G265" s="44">
        <v>2</v>
      </c>
      <c r="H265" s="44">
        <v>2</v>
      </c>
      <c r="I265" s="44">
        <v>24</v>
      </c>
      <c r="J265" s="44" t="s">
        <v>23</v>
      </c>
      <c r="K265" s="65">
        <f t="shared" si="72"/>
        <v>209220.48000000001</v>
      </c>
      <c r="L265" s="9">
        <f t="shared" si="73"/>
        <v>209220.48000000001</v>
      </c>
      <c r="M265" s="31"/>
      <c r="N265" s="31"/>
      <c r="O265" s="31"/>
      <c r="P265" s="31"/>
      <c r="Q265" s="39">
        <v>209220.48000000001</v>
      </c>
      <c r="R265" s="31"/>
      <c r="S265" s="30"/>
      <c r="T265" s="31"/>
      <c r="U265" s="31"/>
      <c r="V265" s="31"/>
      <c r="W265" s="31"/>
      <c r="X265" s="31"/>
      <c r="Y265" s="31"/>
      <c r="Z265" s="31"/>
    </row>
    <row r="266" spans="1:26" s="15" customFormat="1" ht="12.75" hidden="1" x14ac:dyDescent="0.2">
      <c r="A266" s="1">
        <v>215</v>
      </c>
      <c r="B266" s="1" t="s">
        <v>70</v>
      </c>
      <c r="C266" s="1" t="s">
        <v>142</v>
      </c>
      <c r="D266" s="53">
        <v>1977</v>
      </c>
      <c r="E266" s="30">
        <v>1428</v>
      </c>
      <c r="F266" s="30">
        <v>1428</v>
      </c>
      <c r="G266" s="44">
        <v>2</v>
      </c>
      <c r="H266" s="44">
        <v>3</v>
      </c>
      <c r="I266" s="44">
        <v>45</v>
      </c>
      <c r="J266" s="44" t="s">
        <v>23</v>
      </c>
      <c r="K266" s="65">
        <f t="shared" si="72"/>
        <v>182611.29</v>
      </c>
      <c r="L266" s="9">
        <f t="shared" si="73"/>
        <v>0</v>
      </c>
      <c r="M266" s="31"/>
      <c r="N266" s="31"/>
      <c r="O266" s="31"/>
      <c r="P266" s="31"/>
      <c r="Q266" s="30"/>
      <c r="R266" s="31"/>
      <c r="S266" s="30"/>
      <c r="T266" s="31"/>
      <c r="U266" s="31"/>
      <c r="V266" s="31"/>
      <c r="W266" s="31">
        <v>150</v>
      </c>
      <c r="X266" s="32">
        <v>182611.29</v>
      </c>
      <c r="Y266" s="31"/>
      <c r="Z266" s="31"/>
    </row>
    <row r="267" spans="1:26" s="15" customFormat="1" ht="12.75" hidden="1" x14ac:dyDescent="0.2">
      <c r="A267" s="1">
        <v>216</v>
      </c>
      <c r="B267" s="1" t="s">
        <v>70</v>
      </c>
      <c r="C267" s="1" t="s">
        <v>143</v>
      </c>
      <c r="D267" s="53">
        <v>1967</v>
      </c>
      <c r="E267" s="30">
        <v>538</v>
      </c>
      <c r="F267" s="30">
        <v>538</v>
      </c>
      <c r="G267" s="44">
        <v>2</v>
      </c>
      <c r="H267" s="44">
        <v>1</v>
      </c>
      <c r="I267" s="44">
        <v>25</v>
      </c>
      <c r="J267" s="44" t="s">
        <v>27</v>
      </c>
      <c r="K267" s="65">
        <f t="shared" si="72"/>
        <v>140001.97</v>
      </c>
      <c r="L267" s="9">
        <f t="shared" si="73"/>
        <v>0</v>
      </c>
      <c r="M267" s="31"/>
      <c r="N267" s="31"/>
      <c r="O267" s="31"/>
      <c r="P267" s="31"/>
      <c r="Q267" s="30"/>
      <c r="R267" s="31"/>
      <c r="S267" s="30"/>
      <c r="T267" s="31"/>
      <c r="U267" s="31"/>
      <c r="V267" s="31"/>
      <c r="W267" s="31">
        <v>115</v>
      </c>
      <c r="X267" s="32">
        <v>140001.97</v>
      </c>
      <c r="Y267" s="31"/>
      <c r="Z267" s="31"/>
    </row>
    <row r="268" spans="1:26" hidden="1" x14ac:dyDescent="0.25">
      <c r="A268" s="1">
        <v>217</v>
      </c>
      <c r="B268" s="33" t="s">
        <v>71</v>
      </c>
      <c r="C268" s="34"/>
      <c r="D268" s="42"/>
      <c r="E268" s="43"/>
      <c r="F268" s="43"/>
      <c r="G268" s="42"/>
      <c r="H268" s="42"/>
      <c r="I268" s="42"/>
      <c r="J268" s="42"/>
      <c r="K268" s="51">
        <f>SUM(K269:K273)</f>
        <v>3145521.6100000003</v>
      </c>
      <c r="L268" s="51">
        <f t="shared" ref="L268:Z268" si="74">SUM(L269:L273)</f>
        <v>666726.48</v>
      </c>
      <c r="M268" s="51">
        <f t="shared" si="74"/>
        <v>0</v>
      </c>
      <c r="N268" s="51">
        <f t="shared" si="74"/>
        <v>0</v>
      </c>
      <c r="O268" s="51">
        <f t="shared" si="74"/>
        <v>666726.48</v>
      </c>
      <c r="P268" s="51">
        <f t="shared" si="74"/>
        <v>0</v>
      </c>
      <c r="Q268" s="51">
        <f t="shared" si="74"/>
        <v>0</v>
      </c>
      <c r="R268" s="51">
        <f t="shared" si="74"/>
        <v>982</v>
      </c>
      <c r="S268" s="51">
        <f t="shared" si="74"/>
        <v>2478795.13</v>
      </c>
      <c r="T268" s="51">
        <f t="shared" si="74"/>
        <v>0</v>
      </c>
      <c r="U268" s="51">
        <f t="shared" si="74"/>
        <v>0</v>
      </c>
      <c r="V268" s="51">
        <f t="shared" si="74"/>
        <v>0</v>
      </c>
      <c r="W268" s="51">
        <f t="shared" si="74"/>
        <v>0</v>
      </c>
      <c r="X268" s="51">
        <f t="shared" si="74"/>
        <v>0</v>
      </c>
      <c r="Y268" s="51">
        <f t="shared" si="74"/>
        <v>0</v>
      </c>
      <c r="Z268" s="51">
        <f t="shared" si="74"/>
        <v>0</v>
      </c>
    </row>
    <row r="269" spans="1:26" s="15" customFormat="1" ht="12.75" hidden="1" x14ac:dyDescent="0.2">
      <c r="A269" s="1">
        <v>218</v>
      </c>
      <c r="B269" s="55" t="s">
        <v>74</v>
      </c>
      <c r="C269" s="18" t="s">
        <v>144</v>
      </c>
      <c r="D269" s="3">
        <v>1975</v>
      </c>
      <c r="E269" s="4">
        <v>782.8</v>
      </c>
      <c r="F269" s="4">
        <v>724.7</v>
      </c>
      <c r="G269" s="3">
        <v>2</v>
      </c>
      <c r="H269" s="3">
        <v>2</v>
      </c>
      <c r="I269" s="3">
        <v>33</v>
      </c>
      <c r="J269" s="5" t="s">
        <v>27</v>
      </c>
      <c r="K269" s="65">
        <f t="shared" ref="K269:K273" si="75">L269+S269+U269+V269+X269+Z269</f>
        <v>1403472.61</v>
      </c>
      <c r="L269" s="9">
        <f t="shared" ref="L269:L273" si="76">M269+N269+O269+P269+Q269</f>
        <v>0</v>
      </c>
      <c r="M269" s="31"/>
      <c r="N269" s="31"/>
      <c r="O269" s="31"/>
      <c r="P269" s="31"/>
      <c r="Q269" s="30"/>
      <c r="R269" s="31">
        <v>556</v>
      </c>
      <c r="S269" s="32">
        <v>1403472.61</v>
      </c>
      <c r="T269" s="31"/>
      <c r="U269" s="31"/>
      <c r="V269" s="31"/>
      <c r="W269" s="31"/>
      <c r="X269" s="31"/>
      <c r="Y269" s="31"/>
      <c r="Z269" s="31"/>
    </row>
    <row r="270" spans="1:26" s="15" customFormat="1" ht="12.75" hidden="1" x14ac:dyDescent="0.2">
      <c r="A270" s="1">
        <v>219</v>
      </c>
      <c r="B270" s="3" t="s">
        <v>74</v>
      </c>
      <c r="C270" s="18" t="s">
        <v>145</v>
      </c>
      <c r="D270" s="3">
        <v>1978</v>
      </c>
      <c r="E270" s="4">
        <v>987.9</v>
      </c>
      <c r="F270" s="4">
        <v>987.9</v>
      </c>
      <c r="G270" s="3">
        <v>2</v>
      </c>
      <c r="H270" s="3">
        <v>3</v>
      </c>
      <c r="I270" s="3">
        <v>50</v>
      </c>
      <c r="J270" s="5" t="s">
        <v>27</v>
      </c>
      <c r="K270" s="65">
        <f t="shared" si="75"/>
        <v>338677.03</v>
      </c>
      <c r="L270" s="9">
        <f t="shared" si="76"/>
        <v>338677.03</v>
      </c>
      <c r="M270" s="31"/>
      <c r="N270" s="31"/>
      <c r="O270" s="32">
        <v>338677.03</v>
      </c>
      <c r="P270" s="31"/>
      <c r="Q270" s="30"/>
      <c r="R270" s="31"/>
      <c r="S270" s="30"/>
      <c r="T270" s="31"/>
      <c r="U270" s="31"/>
      <c r="V270" s="31"/>
      <c r="W270" s="31"/>
      <c r="X270" s="31"/>
      <c r="Y270" s="31"/>
      <c r="Z270" s="31"/>
    </row>
    <row r="271" spans="1:26" s="15" customFormat="1" ht="12.75" hidden="1" x14ac:dyDescent="0.2">
      <c r="A271" s="1">
        <v>220</v>
      </c>
      <c r="B271" s="3" t="s">
        <v>74</v>
      </c>
      <c r="C271" s="18" t="s">
        <v>146</v>
      </c>
      <c r="D271" s="3">
        <v>1982</v>
      </c>
      <c r="E271" s="4">
        <v>956.9</v>
      </c>
      <c r="F271" s="4">
        <v>956.9</v>
      </c>
      <c r="G271" s="3">
        <v>2</v>
      </c>
      <c r="H271" s="3">
        <v>3</v>
      </c>
      <c r="I271" s="3">
        <v>45</v>
      </c>
      <c r="J271" s="5" t="s">
        <v>23</v>
      </c>
      <c r="K271" s="65">
        <f t="shared" si="75"/>
        <v>328049.45</v>
      </c>
      <c r="L271" s="9">
        <f t="shared" si="76"/>
        <v>328049.45</v>
      </c>
      <c r="M271" s="31"/>
      <c r="N271" s="31"/>
      <c r="O271" s="32">
        <v>328049.45</v>
      </c>
      <c r="P271" s="31"/>
      <c r="Q271" s="30"/>
      <c r="R271" s="31"/>
      <c r="S271" s="30"/>
      <c r="T271" s="31"/>
      <c r="U271" s="31"/>
      <c r="V271" s="31"/>
      <c r="W271" s="31"/>
      <c r="X271" s="31"/>
      <c r="Y271" s="31"/>
      <c r="Z271" s="31"/>
    </row>
    <row r="272" spans="1:26" s="15" customFormat="1" ht="12.75" hidden="1" x14ac:dyDescent="0.2">
      <c r="A272" s="1">
        <v>221</v>
      </c>
      <c r="B272" s="3" t="s">
        <v>74</v>
      </c>
      <c r="C272" s="18" t="s">
        <v>147</v>
      </c>
      <c r="D272" s="3">
        <v>1962</v>
      </c>
      <c r="E272" s="4">
        <v>250.6</v>
      </c>
      <c r="F272" s="4">
        <v>183.3</v>
      </c>
      <c r="G272" s="3">
        <v>2</v>
      </c>
      <c r="H272" s="3">
        <v>1</v>
      </c>
      <c r="I272" s="3">
        <v>11</v>
      </c>
      <c r="J272" s="5" t="s">
        <v>27</v>
      </c>
      <c r="K272" s="65">
        <f t="shared" si="75"/>
        <v>408925.47</v>
      </c>
      <c r="L272" s="9">
        <f t="shared" si="76"/>
        <v>0</v>
      </c>
      <c r="M272" s="31"/>
      <c r="N272" s="31"/>
      <c r="O272" s="31"/>
      <c r="P272" s="31"/>
      <c r="Q272" s="30"/>
      <c r="R272" s="31">
        <v>162</v>
      </c>
      <c r="S272" s="32">
        <v>408925.47</v>
      </c>
      <c r="T272" s="31"/>
      <c r="U272" s="31"/>
      <c r="V272" s="31"/>
      <c r="W272" s="31"/>
      <c r="X272" s="31"/>
      <c r="Y272" s="31"/>
      <c r="Z272" s="31"/>
    </row>
    <row r="273" spans="1:26" s="15" customFormat="1" ht="12.75" hidden="1" x14ac:dyDescent="0.2">
      <c r="A273" s="1">
        <v>222</v>
      </c>
      <c r="B273" s="3" t="s">
        <v>74</v>
      </c>
      <c r="C273" s="18" t="s">
        <v>148</v>
      </c>
      <c r="D273" s="44">
        <v>1980</v>
      </c>
      <c r="E273" s="30">
        <v>441</v>
      </c>
      <c r="F273" s="30">
        <v>383</v>
      </c>
      <c r="G273" s="44">
        <v>2</v>
      </c>
      <c r="H273" s="44">
        <v>1</v>
      </c>
      <c r="I273" s="44">
        <v>9</v>
      </c>
      <c r="J273" s="44" t="s">
        <v>23</v>
      </c>
      <c r="K273" s="65">
        <f t="shared" si="75"/>
        <v>666397.05000000005</v>
      </c>
      <c r="L273" s="9">
        <f t="shared" si="76"/>
        <v>0</v>
      </c>
      <c r="M273" s="31"/>
      <c r="N273" s="31"/>
      <c r="O273" s="31"/>
      <c r="P273" s="31"/>
      <c r="Q273" s="30"/>
      <c r="R273" s="31">
        <v>264</v>
      </c>
      <c r="S273" s="32">
        <v>666397.05000000005</v>
      </c>
      <c r="T273" s="31"/>
      <c r="U273" s="31"/>
      <c r="V273" s="31"/>
      <c r="W273" s="31"/>
      <c r="X273" s="31"/>
      <c r="Y273" s="31"/>
      <c r="Z273" s="31"/>
    </row>
    <row r="274" spans="1:26" hidden="1" x14ac:dyDescent="0.25">
      <c r="A274" s="1">
        <v>223</v>
      </c>
    </row>
    <row r="275" spans="1:26" s="75" customFormat="1" hidden="1" x14ac:dyDescent="0.25">
      <c r="A275" s="1">
        <v>224</v>
      </c>
      <c r="J275" s="76" t="s">
        <v>149</v>
      </c>
      <c r="K275" s="77">
        <f t="shared" ref="K275:Q275" si="77">K268+K262+K260+K254+K249+K247+K244+K231+K223+K210+K203+K201+K196+K192+K187+K179+K172+K115+K109+K83+K81+K79+K71+K51+K45+K25+K23+K16+K10</f>
        <v>434636534.31999987</v>
      </c>
      <c r="L275" s="77">
        <f t="shared" si="77"/>
        <v>100322060.00999998</v>
      </c>
      <c r="M275" s="77">
        <f t="shared" si="77"/>
        <v>29287820.879999999</v>
      </c>
      <c r="N275" s="77">
        <f t="shared" si="77"/>
        <v>23320790.27</v>
      </c>
      <c r="O275" s="77">
        <f t="shared" si="77"/>
        <v>42421519.480000012</v>
      </c>
      <c r="P275" s="77">
        <f t="shared" si="77"/>
        <v>0</v>
      </c>
      <c r="Q275" s="77">
        <f t="shared" si="77"/>
        <v>5291929.38</v>
      </c>
      <c r="S275" s="77">
        <f>S268+S262+S260+S254+S249+S247+S244+S231+S223+S210+S203+S201+S196+S192+S187+S179+S172+S115+S109+S83+S81+S79+S71+S51+S45+S25+S23+S16+S10</f>
        <v>217169991.95999998</v>
      </c>
      <c r="U275" s="77">
        <f>U268+U262+U260+U254+U249+U247+U244+U231+U223+U210+U203+U201+U196+U192+U187+U179+U172+U115+U109+U83+U81+U79+U71+U51+U45+U25+U23+U16+U10</f>
        <v>104654515.78</v>
      </c>
      <c r="X275" s="77">
        <f>X268+X262+X260+X254+X249+X247+X244+X231+X223+X210+X203+X201+X196+X192+X187+X179+X172+X115+X109+X83+X81+X79+X71+X51+X45+X25+X23+X16+X10</f>
        <v>4918695.74</v>
      </c>
      <c r="Z275" s="77">
        <f>Z268+Z262+Z260+Z254+Z249+Z247+Z244+Z231+Z223+Z210+Z203+Z201+Z196+Z192+Z187+Z179+Z172+Z115+Z109+Z83+Z81+Z79+Z71+Z51+Z45+Z25+Z23+Z16+Z10</f>
        <v>5481531.3300000001</v>
      </c>
    </row>
    <row r="276" spans="1:26" hidden="1" x14ac:dyDescent="0.25">
      <c r="A276" s="1">
        <v>225</v>
      </c>
    </row>
    <row r="277" spans="1:26" hidden="1" x14ac:dyDescent="0.25">
      <c r="A277" s="1">
        <v>226</v>
      </c>
      <c r="J277" t="s">
        <v>150</v>
      </c>
      <c r="K277" s="78">
        <f>L275+S275+U275+X275+Z275</f>
        <v>432546794.81999999</v>
      </c>
    </row>
    <row r="278" spans="1:26" x14ac:dyDescent="0.25">
      <c r="A278" s="1">
        <v>20</v>
      </c>
      <c r="B278" s="80"/>
      <c r="C278" s="66" t="s">
        <v>327</v>
      </c>
      <c r="D278" s="36">
        <v>1955</v>
      </c>
      <c r="E278" s="67">
        <v>3734.1</v>
      </c>
      <c r="F278" s="67">
        <v>1871.8</v>
      </c>
      <c r="G278" s="36">
        <v>3</v>
      </c>
      <c r="H278" s="36">
        <v>4</v>
      </c>
      <c r="I278" s="79">
        <v>92</v>
      </c>
      <c r="J278" s="68" t="s">
        <v>23</v>
      </c>
      <c r="K278" s="65">
        <f t="shared" ref="K278:K286" si="78">L278+S278+U278+V278+X278+Z278</f>
        <v>3719342.51</v>
      </c>
      <c r="L278" s="9">
        <f t="shared" ref="L278:L286" si="79">M278+N278+O278+P278+Q278</f>
        <v>742040.35</v>
      </c>
      <c r="M278" s="63">
        <v>742040.35</v>
      </c>
      <c r="N278" s="63"/>
      <c r="O278" s="63"/>
      <c r="P278" s="63"/>
      <c r="Q278" s="62"/>
      <c r="R278" s="69">
        <v>1278.8</v>
      </c>
      <c r="S278" s="62">
        <f t="shared" ref="S278:S286" si="80">R278*2328.2</f>
        <v>2977302.1599999997</v>
      </c>
      <c r="T278" s="69"/>
      <c r="U278" s="39"/>
      <c r="V278" s="63"/>
      <c r="W278" s="63"/>
      <c r="X278" s="63"/>
      <c r="Y278" s="63"/>
      <c r="Z278" s="63"/>
    </row>
    <row r="279" spans="1:26" x14ac:dyDescent="0.25">
      <c r="A279" s="1">
        <v>21</v>
      </c>
      <c r="B279" s="80"/>
      <c r="C279" s="66" t="s">
        <v>328</v>
      </c>
      <c r="D279" s="36">
        <v>1954</v>
      </c>
      <c r="E279" s="67">
        <v>3699.2</v>
      </c>
      <c r="F279" s="67">
        <v>1813.3</v>
      </c>
      <c r="G279" s="36">
        <v>3</v>
      </c>
      <c r="H279" s="36">
        <v>4</v>
      </c>
      <c r="I279" s="79">
        <v>78</v>
      </c>
      <c r="J279" s="68" t="s">
        <v>23</v>
      </c>
      <c r="K279" s="65">
        <f t="shared" si="78"/>
        <v>3308930.1099999994</v>
      </c>
      <c r="L279" s="9">
        <f t="shared" si="79"/>
        <v>735105.01</v>
      </c>
      <c r="M279" s="63">
        <v>735105.01</v>
      </c>
      <c r="N279" s="63"/>
      <c r="O279" s="63"/>
      <c r="P279" s="63"/>
      <c r="Q279" s="62"/>
      <c r="R279" s="69">
        <v>1105.5</v>
      </c>
      <c r="S279" s="62">
        <f t="shared" si="80"/>
        <v>2573825.0999999996</v>
      </c>
      <c r="T279" s="69"/>
      <c r="U279" s="39"/>
      <c r="V279" s="63"/>
      <c r="W279" s="63"/>
      <c r="X279" s="63"/>
      <c r="Y279" s="63"/>
      <c r="Z279" s="63"/>
    </row>
    <row r="280" spans="1:26" x14ac:dyDescent="0.25">
      <c r="A280" s="1">
        <v>22</v>
      </c>
      <c r="B280" s="80"/>
      <c r="C280" s="66" t="s">
        <v>329</v>
      </c>
      <c r="D280" s="36">
        <v>1961</v>
      </c>
      <c r="E280" s="47">
        <v>1917.6</v>
      </c>
      <c r="F280" s="67">
        <v>1917.6</v>
      </c>
      <c r="G280" s="36">
        <v>3</v>
      </c>
      <c r="H280" s="36">
        <v>3</v>
      </c>
      <c r="I280" s="79">
        <v>67</v>
      </c>
      <c r="J280" s="68" t="s">
        <v>23</v>
      </c>
      <c r="K280" s="65">
        <v>1866852.86</v>
      </c>
      <c r="L280" s="9">
        <f t="shared" si="79"/>
        <v>0</v>
      </c>
      <c r="M280" s="63"/>
      <c r="N280" s="63"/>
      <c r="O280" s="63"/>
      <c r="P280" s="63"/>
      <c r="Q280" s="62"/>
      <c r="R280" s="69">
        <v>973.54</v>
      </c>
      <c r="S280" s="62">
        <v>1866852.86</v>
      </c>
      <c r="T280" s="69"/>
      <c r="U280" s="63"/>
      <c r="V280" s="63"/>
      <c r="W280" s="63"/>
      <c r="X280" s="63"/>
      <c r="Y280" s="63"/>
      <c r="Z280" s="63"/>
    </row>
    <row r="281" spans="1:26" x14ac:dyDescent="0.25">
      <c r="A281" s="1">
        <v>23</v>
      </c>
      <c r="B281" s="80"/>
      <c r="C281" s="66" t="s">
        <v>330</v>
      </c>
      <c r="D281" s="36">
        <v>1962</v>
      </c>
      <c r="E281" s="47">
        <v>3278.1</v>
      </c>
      <c r="F281" s="67">
        <v>2015.1</v>
      </c>
      <c r="G281" s="36">
        <v>4</v>
      </c>
      <c r="H281" s="36">
        <v>3</v>
      </c>
      <c r="I281" s="79">
        <v>85</v>
      </c>
      <c r="J281" s="68" t="s">
        <v>23</v>
      </c>
      <c r="K281" s="65">
        <f t="shared" si="78"/>
        <v>2053472.4</v>
      </c>
      <c r="L281" s="9">
        <f t="shared" si="79"/>
        <v>0</v>
      </c>
      <c r="M281" s="63"/>
      <c r="N281" s="63"/>
      <c r="O281" s="63"/>
      <c r="P281" s="63"/>
      <c r="Q281" s="62"/>
      <c r="R281" s="69">
        <v>882</v>
      </c>
      <c r="S281" s="62">
        <f t="shared" si="80"/>
        <v>2053472.4</v>
      </c>
      <c r="T281" s="69"/>
      <c r="U281" s="63"/>
      <c r="V281" s="63"/>
      <c r="W281" s="63"/>
      <c r="X281" s="63"/>
      <c r="Y281" s="63"/>
      <c r="Z281" s="63"/>
    </row>
    <row r="282" spans="1:26" x14ac:dyDescent="0.25">
      <c r="A282" s="1">
        <v>24</v>
      </c>
      <c r="B282" s="80"/>
      <c r="C282" s="66" t="s">
        <v>331</v>
      </c>
      <c r="D282" s="36">
        <v>1961</v>
      </c>
      <c r="E282" s="47">
        <v>2766.1</v>
      </c>
      <c r="F282" s="67">
        <v>2001.5</v>
      </c>
      <c r="G282" s="36">
        <v>4</v>
      </c>
      <c r="H282" s="36">
        <v>3</v>
      </c>
      <c r="I282" s="79">
        <v>88</v>
      </c>
      <c r="J282" s="68" t="s">
        <v>23</v>
      </c>
      <c r="K282" s="65">
        <f t="shared" si="78"/>
        <v>2561244.19</v>
      </c>
      <c r="L282" s="9">
        <f t="shared" si="79"/>
        <v>549679.39</v>
      </c>
      <c r="M282" s="63">
        <v>549679.39</v>
      </c>
      <c r="N282" s="63"/>
      <c r="O282" s="63"/>
      <c r="P282" s="63"/>
      <c r="Q282" s="62"/>
      <c r="R282" s="69">
        <v>864</v>
      </c>
      <c r="S282" s="62">
        <f t="shared" si="80"/>
        <v>2011564.7999999998</v>
      </c>
      <c r="T282" s="69"/>
      <c r="U282" s="63"/>
      <c r="V282" s="63"/>
      <c r="W282" s="63"/>
      <c r="X282" s="63"/>
      <c r="Y282" s="63"/>
      <c r="Z282" s="63"/>
    </row>
    <row r="283" spans="1:26" x14ac:dyDescent="0.25">
      <c r="A283" s="1">
        <v>25</v>
      </c>
      <c r="B283" s="80"/>
      <c r="C283" s="66" t="s">
        <v>332</v>
      </c>
      <c r="D283" s="36">
        <v>1961</v>
      </c>
      <c r="E283" s="47">
        <v>2768</v>
      </c>
      <c r="F283" s="67">
        <v>2005.8</v>
      </c>
      <c r="G283" s="36">
        <v>4</v>
      </c>
      <c r="H283" s="36">
        <v>3</v>
      </c>
      <c r="I283" s="79">
        <v>84</v>
      </c>
      <c r="J283" s="68" t="s">
        <v>23</v>
      </c>
      <c r="K283" s="65">
        <f t="shared" si="78"/>
        <v>2011564.7999999998</v>
      </c>
      <c r="L283" s="9">
        <f t="shared" si="79"/>
        <v>0</v>
      </c>
      <c r="M283" s="63"/>
      <c r="N283" s="63"/>
      <c r="O283" s="63"/>
      <c r="P283" s="63"/>
      <c r="Q283" s="62"/>
      <c r="R283" s="69">
        <v>864</v>
      </c>
      <c r="S283" s="62">
        <f t="shared" si="80"/>
        <v>2011564.7999999998</v>
      </c>
      <c r="T283" s="69"/>
      <c r="U283" s="39"/>
      <c r="V283" s="63"/>
      <c r="W283" s="63"/>
      <c r="X283" s="63"/>
      <c r="Y283" s="63"/>
      <c r="Z283" s="63"/>
    </row>
    <row r="284" spans="1:26" x14ac:dyDescent="0.25">
      <c r="A284" s="1">
        <v>26</v>
      </c>
      <c r="B284" s="80"/>
      <c r="C284" s="66" t="s">
        <v>333</v>
      </c>
      <c r="D284" s="36">
        <v>1965</v>
      </c>
      <c r="E284" s="47">
        <v>4310</v>
      </c>
      <c r="F284" s="67">
        <v>3433</v>
      </c>
      <c r="G284" s="36">
        <v>5</v>
      </c>
      <c r="H284" s="36">
        <v>4</v>
      </c>
      <c r="I284" s="79">
        <v>185</v>
      </c>
      <c r="J284" s="68" t="s">
        <v>23</v>
      </c>
      <c r="K284" s="65">
        <f t="shared" si="78"/>
        <v>2211790</v>
      </c>
      <c r="L284" s="9">
        <f t="shared" si="79"/>
        <v>0</v>
      </c>
      <c r="M284" s="63"/>
      <c r="N284" s="63"/>
      <c r="O284" s="63"/>
      <c r="P284" s="63"/>
      <c r="Q284" s="62"/>
      <c r="R284" s="69">
        <v>950</v>
      </c>
      <c r="S284" s="62">
        <f t="shared" si="80"/>
        <v>2211790</v>
      </c>
      <c r="T284" s="69"/>
      <c r="U284" s="39"/>
      <c r="V284" s="63"/>
      <c r="W284" s="63"/>
      <c r="X284" s="63"/>
      <c r="Y284" s="63"/>
      <c r="Z284" s="63"/>
    </row>
    <row r="285" spans="1:26" x14ac:dyDescent="0.25">
      <c r="A285" s="1">
        <v>27</v>
      </c>
      <c r="B285" s="80"/>
      <c r="C285" s="66" t="s">
        <v>334</v>
      </c>
      <c r="D285" s="36">
        <v>1950</v>
      </c>
      <c r="E285" s="47">
        <v>943.7</v>
      </c>
      <c r="F285" s="67">
        <v>543.4</v>
      </c>
      <c r="G285" s="68">
        <v>2</v>
      </c>
      <c r="H285" s="68">
        <v>2</v>
      </c>
      <c r="I285" s="79">
        <v>39</v>
      </c>
      <c r="J285" s="68" t="s">
        <v>23</v>
      </c>
      <c r="K285" s="65">
        <f t="shared" si="78"/>
        <v>1275853.5999999999</v>
      </c>
      <c r="L285" s="9">
        <f t="shared" si="79"/>
        <v>0</v>
      </c>
      <c r="M285" s="63"/>
      <c r="N285" s="63"/>
      <c r="O285" s="63"/>
      <c r="P285" s="63"/>
      <c r="Q285" s="62"/>
      <c r="R285" s="69">
        <v>548</v>
      </c>
      <c r="S285" s="62">
        <f t="shared" si="80"/>
        <v>1275853.5999999999</v>
      </c>
      <c r="T285" s="69"/>
      <c r="U285" s="63"/>
      <c r="V285" s="63"/>
      <c r="W285" s="63"/>
      <c r="X285" s="63"/>
      <c r="Y285" s="63"/>
      <c r="Z285" s="63"/>
    </row>
    <row r="286" spans="1:26" x14ac:dyDescent="0.25">
      <c r="A286" s="1">
        <v>28</v>
      </c>
      <c r="B286" s="80"/>
      <c r="C286" s="66" t="s">
        <v>335</v>
      </c>
      <c r="D286" s="36">
        <v>1961</v>
      </c>
      <c r="E286" s="67">
        <v>316.60000000000002</v>
      </c>
      <c r="F286" s="67">
        <v>128.5</v>
      </c>
      <c r="G286" s="68">
        <v>1</v>
      </c>
      <c r="H286" s="68">
        <v>1</v>
      </c>
      <c r="I286" s="79">
        <v>10</v>
      </c>
      <c r="J286" s="68" t="s">
        <v>23</v>
      </c>
      <c r="K286" s="65">
        <f t="shared" si="78"/>
        <v>391190.94999999995</v>
      </c>
      <c r="L286" s="9">
        <f t="shared" si="79"/>
        <v>62914.75</v>
      </c>
      <c r="M286" s="63">
        <v>62914.75</v>
      </c>
      <c r="N286" s="63"/>
      <c r="O286" s="63"/>
      <c r="P286" s="63"/>
      <c r="Q286" s="62"/>
      <c r="R286" s="69">
        <v>141</v>
      </c>
      <c r="S286" s="62">
        <f t="shared" si="80"/>
        <v>328276.19999999995</v>
      </c>
      <c r="T286" s="69"/>
      <c r="U286" s="63"/>
      <c r="V286" s="63"/>
      <c r="W286" s="63"/>
      <c r="X286" s="63"/>
      <c r="Y286" s="63"/>
      <c r="Z286" s="63"/>
    </row>
    <row r="287" spans="1:26" x14ac:dyDescent="0.25">
      <c r="A287" s="80"/>
      <c r="B287" s="80"/>
      <c r="C287" s="80"/>
      <c r="D287" s="80"/>
      <c r="E287" s="80"/>
      <c r="F287" s="80"/>
      <c r="G287" s="80"/>
      <c r="H287" s="80"/>
      <c r="I287" s="80"/>
      <c r="J287" s="80"/>
      <c r="K287" s="80"/>
      <c r="L287" s="80"/>
      <c r="M287" s="80"/>
      <c r="N287" s="80"/>
      <c r="O287" s="80"/>
      <c r="P287" s="80"/>
      <c r="Q287" s="80"/>
      <c r="R287" s="80"/>
      <c r="S287" s="80"/>
      <c r="T287" s="80"/>
      <c r="U287" s="80"/>
      <c r="V287" s="80"/>
      <c r="W287" s="80"/>
      <c r="X287" s="80"/>
      <c r="Y287" s="80"/>
      <c r="Z287" s="80"/>
    </row>
    <row r="288" spans="1:26" x14ac:dyDescent="0.25">
      <c r="A288" s="80"/>
      <c r="B288" s="80"/>
      <c r="C288" s="80"/>
      <c r="D288" s="80"/>
      <c r="E288" s="80"/>
      <c r="F288" s="80"/>
      <c r="G288" s="80"/>
      <c r="H288" s="80"/>
      <c r="I288" s="80"/>
      <c r="J288" s="80"/>
      <c r="K288" s="80"/>
      <c r="L288" s="80"/>
      <c r="M288" s="80"/>
      <c r="N288" s="80"/>
      <c r="O288" s="80"/>
      <c r="P288" s="80"/>
      <c r="Q288" s="80"/>
      <c r="R288" s="80"/>
      <c r="S288" s="80"/>
      <c r="T288" s="80"/>
      <c r="U288" s="80"/>
      <c r="V288" s="80"/>
      <c r="W288" s="80"/>
      <c r="X288" s="80"/>
      <c r="Y288" s="80"/>
      <c r="Z288" s="80"/>
    </row>
    <row r="289" spans="1:26" ht="15.75" x14ac:dyDescent="0.25">
      <c r="A289" s="80"/>
      <c r="B289" s="80"/>
      <c r="C289" s="81"/>
      <c r="D289" s="80"/>
      <c r="E289" s="80"/>
      <c r="F289" s="80"/>
      <c r="G289" s="80"/>
      <c r="H289" s="80"/>
      <c r="I289" s="80"/>
      <c r="J289" s="80"/>
      <c r="K289" s="80"/>
      <c r="L289" s="80"/>
      <c r="M289" s="80"/>
      <c r="N289" s="80"/>
      <c r="O289" s="80"/>
      <c r="P289" s="80"/>
      <c r="Q289" s="80"/>
      <c r="R289" s="80"/>
      <c r="S289" s="80"/>
      <c r="T289" s="80"/>
      <c r="U289" s="80"/>
      <c r="V289" s="80"/>
      <c r="W289" s="80"/>
      <c r="X289" s="80"/>
      <c r="Y289" s="80"/>
      <c r="Z289" s="80"/>
    </row>
    <row r="290" spans="1:26" ht="15.75" x14ac:dyDescent="0.25">
      <c r="A290" s="80"/>
      <c r="B290" s="80"/>
      <c r="C290" s="81"/>
      <c r="D290" s="80"/>
      <c r="E290" s="80"/>
      <c r="F290" s="80"/>
      <c r="G290" s="80"/>
      <c r="H290" s="80"/>
      <c r="I290" s="80"/>
      <c r="J290" s="80"/>
      <c r="K290" s="80"/>
      <c r="L290" s="80"/>
      <c r="M290" s="80"/>
      <c r="N290" s="80"/>
      <c r="O290" s="80"/>
      <c r="P290" s="80"/>
      <c r="Q290" s="80"/>
      <c r="R290" s="80"/>
      <c r="S290" s="80"/>
      <c r="T290" s="80"/>
      <c r="U290" s="80"/>
      <c r="V290" s="80"/>
      <c r="W290" s="80"/>
      <c r="X290" s="80"/>
      <c r="Y290" s="80"/>
      <c r="Z290" s="80"/>
    </row>
    <row r="291" spans="1:26" x14ac:dyDescent="0.25">
      <c r="A291" s="80"/>
      <c r="B291" s="80"/>
      <c r="C291" s="80"/>
      <c r="D291" s="80"/>
      <c r="E291" s="80"/>
      <c r="F291" s="80"/>
      <c r="G291" s="80"/>
      <c r="H291" s="80"/>
      <c r="I291" s="80"/>
      <c r="J291" s="80"/>
      <c r="K291" s="80"/>
      <c r="L291" s="80"/>
      <c r="M291" s="80"/>
      <c r="N291" s="80"/>
      <c r="O291" s="80"/>
      <c r="P291" s="80"/>
      <c r="Q291" s="80"/>
      <c r="R291" s="80"/>
      <c r="S291" s="80"/>
      <c r="T291" s="80"/>
      <c r="U291" s="80"/>
      <c r="V291" s="80"/>
      <c r="W291" s="80"/>
      <c r="X291" s="80"/>
      <c r="Y291" s="80"/>
      <c r="Z291" s="80"/>
    </row>
    <row r="292" spans="1:26" x14ac:dyDescent="0.25">
      <c r="A292" s="80"/>
      <c r="B292" s="80"/>
      <c r="C292" s="80"/>
      <c r="D292" s="80"/>
      <c r="E292" s="80"/>
      <c r="F292" s="80"/>
      <c r="G292" s="80"/>
      <c r="H292" s="80"/>
      <c r="I292" s="80"/>
      <c r="J292" s="80"/>
      <c r="K292" s="80"/>
      <c r="L292" s="80"/>
      <c r="M292" s="80"/>
      <c r="N292" s="80"/>
      <c r="O292" s="80"/>
      <c r="P292" s="80"/>
      <c r="Q292" s="80"/>
      <c r="R292" s="80"/>
      <c r="S292" s="80"/>
      <c r="T292" s="80"/>
      <c r="U292" s="80"/>
      <c r="V292" s="80"/>
      <c r="W292" s="80"/>
      <c r="X292" s="80"/>
      <c r="Y292" s="80"/>
      <c r="Z292" s="80"/>
    </row>
    <row r="293" spans="1:26" x14ac:dyDescent="0.25">
      <c r="A293" s="80"/>
      <c r="B293" s="80"/>
      <c r="C293" s="80"/>
      <c r="D293" s="80"/>
      <c r="E293" s="80"/>
      <c r="F293" s="80"/>
      <c r="G293" s="80"/>
      <c r="H293" s="80"/>
      <c r="I293" s="80"/>
      <c r="J293" s="80"/>
      <c r="K293" s="80"/>
      <c r="L293" s="80"/>
      <c r="M293" s="80"/>
      <c r="N293" s="80"/>
      <c r="O293" s="80"/>
      <c r="P293" s="80"/>
      <c r="Q293" s="80"/>
      <c r="R293" s="80"/>
      <c r="S293" s="80"/>
      <c r="T293" s="80"/>
      <c r="U293" s="80"/>
      <c r="V293" s="80"/>
      <c r="W293" s="80"/>
      <c r="X293" s="80"/>
      <c r="Y293" s="80"/>
      <c r="Z293" s="80"/>
    </row>
    <row r="294" spans="1:26" x14ac:dyDescent="0.25">
      <c r="A294" s="80"/>
      <c r="B294" s="80"/>
      <c r="C294" s="80"/>
      <c r="D294" s="80"/>
      <c r="E294" s="80"/>
      <c r="F294" s="80"/>
      <c r="G294" s="80"/>
      <c r="H294" s="80"/>
      <c r="I294" s="80"/>
      <c r="J294" s="80"/>
      <c r="K294" s="80"/>
      <c r="L294" s="80"/>
      <c r="M294" s="80"/>
      <c r="N294" s="80"/>
      <c r="O294" s="80"/>
      <c r="P294" s="80"/>
      <c r="Q294" s="80"/>
      <c r="R294" s="80"/>
      <c r="S294" s="80"/>
      <c r="T294" s="80"/>
      <c r="U294" s="80"/>
      <c r="V294" s="80"/>
      <c r="W294" s="80"/>
      <c r="X294" s="80"/>
      <c r="Y294" s="80"/>
      <c r="Z294" s="80"/>
    </row>
  </sheetData>
  <mergeCells count="20">
    <mergeCell ref="V1:Z1"/>
    <mergeCell ref="A5:A6"/>
    <mergeCell ref="B5:B6"/>
    <mergeCell ref="H5:H6"/>
    <mergeCell ref="I5:I6"/>
    <mergeCell ref="J5:J6"/>
    <mergeCell ref="C5:C6"/>
    <mergeCell ref="D5:D6"/>
    <mergeCell ref="E5:E6"/>
    <mergeCell ref="F5:F6"/>
    <mergeCell ref="G5:G6"/>
    <mergeCell ref="C2:U2"/>
    <mergeCell ref="C3:U3"/>
    <mergeCell ref="B10:C10"/>
    <mergeCell ref="R6:S6"/>
    <mergeCell ref="W6:X6"/>
    <mergeCell ref="K5:K6"/>
    <mergeCell ref="L5:Z5"/>
    <mergeCell ref="T6:U6"/>
    <mergeCell ref="Y6:Z6"/>
  </mergeCells>
  <pageMargins left="1.1023622047244095" right="0.70866141732283472" top="0.74803149606299213" bottom="0.74803149606299213" header="0.31496062992125984" footer="0.31496062992125984"/>
  <pageSetup paperSize="9" scale="3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КП 2018</vt:lpstr>
      <vt:lpstr>'КП 2018'!Заголовки_для_печати</vt:lpstr>
      <vt:lpstr>'КП 2018'!Область_печати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Сергеевна Жвакина</dc:creator>
  <cp:lastModifiedBy>Специалист</cp:lastModifiedBy>
  <cp:lastPrinted>2018-09-06T12:12:39Z</cp:lastPrinted>
  <dcterms:created xsi:type="dcterms:W3CDTF">2016-08-19T09:46:49Z</dcterms:created>
  <dcterms:modified xsi:type="dcterms:W3CDTF">2018-09-06T12:25:54Z</dcterms:modified>
</cp:coreProperties>
</file>